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Test Conditions" sheetId="1" r:id="rId1"/>
    <sheet name="Summary" sheetId="2" r:id="rId2"/>
    <sheet name="8310 Data" sheetId="3" r:id="rId3"/>
    <sheet name="8310 Graphs" sheetId="4" r:id="rId4"/>
  </sheets>
  <definedNames>
    <definedName name="CS300000_1" localSheetId="2">'8310 Data'!#REF!</definedName>
    <definedName name="CS300500_1" localSheetId="2">'8310 Data'!#REF!</definedName>
    <definedName name="CS301000_1" localSheetId="2">'8310 Data'!#REF!</definedName>
  </definedNames>
  <calcPr calcId="145621"/>
</workbook>
</file>

<file path=xl/calcChain.xml><?xml version="1.0" encoding="utf-8"?>
<calcChain xmlns="http://schemas.openxmlformats.org/spreadsheetml/2006/main">
  <c r="AF66" i="3" l="1"/>
  <c r="AL66" i="3"/>
  <c r="AR66" i="3"/>
  <c r="AX66" i="3"/>
  <c r="BD66" i="3"/>
  <c r="AF67" i="3"/>
  <c r="AL67" i="3"/>
  <c r="AR67" i="3"/>
  <c r="AX67" i="3"/>
  <c r="BD67" i="3"/>
  <c r="C8" i="3"/>
  <c r="C9" i="3"/>
  <c r="E9" i="3"/>
  <c r="D9" i="3" s="1"/>
  <c r="C10" i="3"/>
  <c r="D10" i="3"/>
  <c r="E10" i="3"/>
  <c r="C11" i="3"/>
  <c r="D11" i="3"/>
  <c r="E11" i="3"/>
  <c r="C12" i="3"/>
  <c r="E12" i="3"/>
  <c r="D12" i="3" s="1"/>
  <c r="C13" i="3"/>
  <c r="E13" i="3"/>
  <c r="D13" i="3" s="1"/>
  <c r="C14" i="3"/>
  <c r="D14" i="3"/>
  <c r="E14" i="3"/>
  <c r="C15" i="3"/>
  <c r="D15" i="3"/>
  <c r="E15" i="3"/>
  <c r="C16" i="3"/>
  <c r="E16" i="3"/>
  <c r="D16" i="3" s="1"/>
  <c r="C17" i="3"/>
  <c r="E17" i="3"/>
  <c r="D17" i="3" s="1"/>
  <c r="C18" i="3"/>
  <c r="D18" i="3"/>
  <c r="E18" i="3"/>
  <c r="C19" i="3"/>
  <c r="D19" i="3"/>
  <c r="E19" i="3"/>
  <c r="C20" i="3"/>
  <c r="E20" i="3"/>
  <c r="D20" i="3" s="1"/>
  <c r="C21" i="3"/>
  <c r="E21" i="3"/>
  <c r="D21" i="3" s="1"/>
  <c r="C22" i="3"/>
  <c r="D22" i="3"/>
  <c r="E22" i="3"/>
  <c r="C23" i="3"/>
  <c r="D23" i="3"/>
  <c r="E23" i="3"/>
  <c r="C24" i="3"/>
  <c r="E24" i="3"/>
  <c r="D24" i="3" s="1"/>
  <c r="C25" i="3"/>
  <c r="E25" i="3"/>
  <c r="D25" i="3" s="1"/>
  <c r="C26" i="3"/>
  <c r="D26" i="3"/>
  <c r="E26" i="3"/>
  <c r="C27" i="3"/>
  <c r="D27" i="3"/>
  <c r="E27" i="3"/>
  <c r="C28" i="3"/>
  <c r="E28" i="3"/>
  <c r="D28" i="3" s="1"/>
  <c r="C29" i="3"/>
  <c r="E29" i="3"/>
  <c r="D29" i="3" s="1"/>
  <c r="C30" i="3"/>
  <c r="D30" i="3"/>
  <c r="E30" i="3"/>
  <c r="C31" i="3"/>
  <c r="D31" i="3"/>
  <c r="E31" i="3"/>
  <c r="C32" i="3"/>
  <c r="E32" i="3"/>
  <c r="D32" i="3" s="1"/>
  <c r="BM94" i="3" l="1"/>
  <c r="BL94" i="3" s="1"/>
  <c r="BK94" i="3"/>
  <c r="BG94" i="3"/>
  <c r="BF94" i="3" s="1"/>
  <c r="BE94" i="3"/>
  <c r="BA94" i="3"/>
  <c r="AZ94" i="3" s="1"/>
  <c r="AY94" i="3"/>
  <c r="AU94" i="3"/>
  <c r="AT94" i="3" s="1"/>
  <c r="AS94" i="3"/>
  <c r="AO94" i="3"/>
  <c r="AN94" i="3" s="1"/>
  <c r="AM94" i="3"/>
  <c r="AI94" i="3"/>
  <c r="AH94" i="3" s="1"/>
  <c r="AG94" i="3"/>
  <c r="AC94" i="3"/>
  <c r="AB94" i="3" s="1"/>
  <c r="AA94" i="3"/>
  <c r="W94" i="3"/>
  <c r="V94" i="3" s="1"/>
  <c r="U94" i="3"/>
  <c r="Q94" i="3"/>
  <c r="P94" i="3" s="1"/>
  <c r="O94" i="3"/>
  <c r="K94" i="3"/>
  <c r="J94" i="3" s="1"/>
  <c r="I94" i="3"/>
  <c r="E94" i="3"/>
  <c r="D94" i="3" s="1"/>
  <c r="C94" i="3"/>
  <c r="BM93" i="3"/>
  <c r="BL93" i="3" s="1"/>
  <c r="BK93" i="3"/>
  <c r="BG93" i="3"/>
  <c r="BF93" i="3" s="1"/>
  <c r="BE93" i="3"/>
  <c r="BA93" i="3"/>
  <c r="AZ93" i="3" s="1"/>
  <c r="AY93" i="3"/>
  <c r="AU93" i="3"/>
  <c r="AT93" i="3" s="1"/>
  <c r="AS93" i="3"/>
  <c r="AO93" i="3"/>
  <c r="AN93" i="3" s="1"/>
  <c r="AM93" i="3"/>
  <c r="AI93" i="3"/>
  <c r="AH93" i="3" s="1"/>
  <c r="AG93" i="3"/>
  <c r="AC93" i="3"/>
  <c r="AB93" i="3" s="1"/>
  <c r="AA93" i="3"/>
  <c r="W93" i="3"/>
  <c r="V93" i="3" s="1"/>
  <c r="U93" i="3"/>
  <c r="Q93" i="3"/>
  <c r="P93" i="3" s="1"/>
  <c r="O93" i="3"/>
  <c r="K93" i="3"/>
  <c r="J93" i="3" s="1"/>
  <c r="I93" i="3"/>
  <c r="E93" i="3"/>
  <c r="D93" i="3" s="1"/>
  <c r="C93" i="3"/>
  <c r="BM92" i="3"/>
  <c r="BL92" i="3" s="1"/>
  <c r="BK92" i="3"/>
  <c r="BG92" i="3"/>
  <c r="BF92" i="3" s="1"/>
  <c r="BE92" i="3"/>
  <c r="BA92" i="3"/>
  <c r="AZ92" i="3" s="1"/>
  <c r="AY92" i="3"/>
  <c r="AU92" i="3"/>
  <c r="AT92" i="3" s="1"/>
  <c r="AS92" i="3"/>
  <c r="AO92" i="3"/>
  <c r="AN92" i="3" s="1"/>
  <c r="AM92" i="3"/>
  <c r="AI92" i="3"/>
  <c r="AH92" i="3" s="1"/>
  <c r="AG92" i="3"/>
  <c r="AC92" i="3"/>
  <c r="AB92" i="3" s="1"/>
  <c r="AA92" i="3"/>
  <c r="W92" i="3"/>
  <c r="V92" i="3" s="1"/>
  <c r="U92" i="3"/>
  <c r="Q92" i="3"/>
  <c r="P92" i="3" s="1"/>
  <c r="O92" i="3"/>
  <c r="K92" i="3"/>
  <c r="J92" i="3" s="1"/>
  <c r="I92" i="3"/>
  <c r="E92" i="3"/>
  <c r="D92" i="3" s="1"/>
  <c r="C92" i="3"/>
  <c r="BM91" i="3"/>
  <c r="BL91" i="3" s="1"/>
  <c r="BK91" i="3"/>
  <c r="BG91" i="3"/>
  <c r="BF91" i="3" s="1"/>
  <c r="BE91" i="3"/>
  <c r="BA91" i="3"/>
  <c r="AZ91" i="3" s="1"/>
  <c r="AY91" i="3"/>
  <c r="AU91" i="3"/>
  <c r="AT91" i="3" s="1"/>
  <c r="AS91" i="3"/>
  <c r="AO91" i="3"/>
  <c r="AN91" i="3" s="1"/>
  <c r="AM91" i="3"/>
  <c r="AI91" i="3"/>
  <c r="AH91" i="3" s="1"/>
  <c r="AG91" i="3"/>
  <c r="AC91" i="3"/>
  <c r="AB91" i="3" s="1"/>
  <c r="AA91" i="3"/>
  <c r="W91" i="3"/>
  <c r="V91" i="3" s="1"/>
  <c r="U91" i="3"/>
  <c r="Q91" i="3"/>
  <c r="P91" i="3" s="1"/>
  <c r="O91" i="3"/>
  <c r="K91" i="3"/>
  <c r="J91" i="3" s="1"/>
  <c r="I91" i="3"/>
  <c r="E91" i="3"/>
  <c r="D91" i="3" s="1"/>
  <c r="C91" i="3"/>
  <c r="BM90" i="3"/>
  <c r="BL90" i="3" s="1"/>
  <c r="BK90" i="3"/>
  <c r="BG90" i="3"/>
  <c r="BF90" i="3" s="1"/>
  <c r="BE90" i="3"/>
  <c r="BA90" i="3"/>
  <c r="AZ90" i="3" s="1"/>
  <c r="AY90" i="3"/>
  <c r="AU90" i="3"/>
  <c r="AT90" i="3" s="1"/>
  <c r="AS90" i="3"/>
  <c r="AO90" i="3"/>
  <c r="AN90" i="3" s="1"/>
  <c r="AM90" i="3"/>
  <c r="AI90" i="3"/>
  <c r="AH90" i="3" s="1"/>
  <c r="AG90" i="3"/>
  <c r="AC90" i="3"/>
  <c r="AB90" i="3" s="1"/>
  <c r="AA90" i="3"/>
  <c r="W90" i="3"/>
  <c r="V90" i="3" s="1"/>
  <c r="U90" i="3"/>
  <c r="Q90" i="3"/>
  <c r="P90" i="3" s="1"/>
  <c r="O90" i="3"/>
  <c r="K90" i="3"/>
  <c r="J90" i="3" s="1"/>
  <c r="I90" i="3"/>
  <c r="E90" i="3"/>
  <c r="D90" i="3" s="1"/>
  <c r="C90" i="3"/>
  <c r="BM89" i="3"/>
  <c r="BL89" i="3" s="1"/>
  <c r="BK89" i="3"/>
  <c r="BG89" i="3"/>
  <c r="BF89" i="3" s="1"/>
  <c r="BE89" i="3"/>
  <c r="BA89" i="3"/>
  <c r="AZ89" i="3" s="1"/>
  <c r="AY89" i="3"/>
  <c r="AU89" i="3"/>
  <c r="AT89" i="3" s="1"/>
  <c r="AS89" i="3"/>
  <c r="AO89" i="3"/>
  <c r="AN89" i="3" s="1"/>
  <c r="AM89" i="3"/>
  <c r="AI89" i="3"/>
  <c r="AH89" i="3" s="1"/>
  <c r="AG89" i="3"/>
  <c r="AC89" i="3"/>
  <c r="AB89" i="3" s="1"/>
  <c r="AA89" i="3"/>
  <c r="W89" i="3"/>
  <c r="V89" i="3" s="1"/>
  <c r="U89" i="3"/>
  <c r="Q89" i="3"/>
  <c r="P89" i="3" s="1"/>
  <c r="O89" i="3"/>
  <c r="K89" i="3"/>
  <c r="J89" i="3" s="1"/>
  <c r="I89" i="3"/>
  <c r="E89" i="3"/>
  <c r="D89" i="3" s="1"/>
  <c r="C89" i="3"/>
  <c r="BM88" i="3"/>
  <c r="BL88" i="3" s="1"/>
  <c r="BK88" i="3"/>
  <c r="BG88" i="3"/>
  <c r="BF88" i="3" s="1"/>
  <c r="BE88" i="3"/>
  <c r="BA88" i="3"/>
  <c r="AZ88" i="3" s="1"/>
  <c r="AY88" i="3"/>
  <c r="AU88" i="3"/>
  <c r="AT88" i="3" s="1"/>
  <c r="AS88" i="3"/>
  <c r="AO88" i="3"/>
  <c r="AN88" i="3" s="1"/>
  <c r="AM88" i="3"/>
  <c r="AI88" i="3"/>
  <c r="AH88" i="3" s="1"/>
  <c r="AG88" i="3"/>
  <c r="AC88" i="3"/>
  <c r="AB88" i="3" s="1"/>
  <c r="AA88" i="3"/>
  <c r="W88" i="3"/>
  <c r="V88" i="3" s="1"/>
  <c r="U88" i="3"/>
  <c r="Q88" i="3"/>
  <c r="P88" i="3" s="1"/>
  <c r="O88" i="3"/>
  <c r="K88" i="3"/>
  <c r="J88" i="3" s="1"/>
  <c r="I88" i="3"/>
  <c r="E88" i="3"/>
  <c r="D88" i="3" s="1"/>
  <c r="C88" i="3"/>
  <c r="BM87" i="3"/>
  <c r="BL87" i="3" s="1"/>
  <c r="BK87" i="3"/>
  <c r="BG87" i="3"/>
  <c r="BF87" i="3" s="1"/>
  <c r="BE87" i="3"/>
  <c r="BA87" i="3"/>
  <c r="AZ87" i="3" s="1"/>
  <c r="AY87" i="3"/>
  <c r="AU87" i="3"/>
  <c r="AT87" i="3" s="1"/>
  <c r="AS87" i="3"/>
  <c r="AO87" i="3"/>
  <c r="AN87" i="3" s="1"/>
  <c r="AM87" i="3"/>
  <c r="AI87" i="3"/>
  <c r="AH87" i="3" s="1"/>
  <c r="AG87" i="3"/>
  <c r="AC87" i="3"/>
  <c r="AB87" i="3" s="1"/>
  <c r="AA87" i="3"/>
  <c r="W87" i="3"/>
  <c r="V87" i="3" s="1"/>
  <c r="U87" i="3"/>
  <c r="Q87" i="3"/>
  <c r="P87" i="3" s="1"/>
  <c r="O87" i="3"/>
  <c r="K87" i="3"/>
  <c r="J87" i="3" s="1"/>
  <c r="I87" i="3"/>
  <c r="E87" i="3"/>
  <c r="D87" i="3" s="1"/>
  <c r="C87" i="3"/>
  <c r="BM86" i="3"/>
  <c r="BL86" i="3" s="1"/>
  <c r="BK86" i="3"/>
  <c r="BG86" i="3"/>
  <c r="BF86" i="3" s="1"/>
  <c r="BE86" i="3"/>
  <c r="BA86" i="3"/>
  <c r="AZ86" i="3" s="1"/>
  <c r="AY86" i="3"/>
  <c r="AU86" i="3"/>
  <c r="AT86" i="3" s="1"/>
  <c r="AS86" i="3"/>
  <c r="AO86" i="3"/>
  <c r="AN86" i="3" s="1"/>
  <c r="AM86" i="3"/>
  <c r="AI86" i="3"/>
  <c r="AH86" i="3" s="1"/>
  <c r="AG86" i="3"/>
  <c r="AC86" i="3"/>
  <c r="AB86" i="3" s="1"/>
  <c r="AA86" i="3"/>
  <c r="W86" i="3"/>
  <c r="V86" i="3" s="1"/>
  <c r="U86" i="3"/>
  <c r="Q86" i="3"/>
  <c r="P86" i="3" s="1"/>
  <c r="O86" i="3"/>
  <c r="K86" i="3"/>
  <c r="J86" i="3" s="1"/>
  <c r="I86" i="3"/>
  <c r="E86" i="3"/>
  <c r="D86" i="3" s="1"/>
  <c r="C86" i="3"/>
  <c r="BM85" i="3"/>
  <c r="BL85" i="3" s="1"/>
  <c r="BK85" i="3"/>
  <c r="BG85" i="3"/>
  <c r="BF85" i="3" s="1"/>
  <c r="BE85" i="3"/>
  <c r="BA85" i="3"/>
  <c r="AZ85" i="3" s="1"/>
  <c r="AY85" i="3"/>
  <c r="AU85" i="3"/>
  <c r="AT85" i="3" s="1"/>
  <c r="AS85" i="3"/>
  <c r="AO85" i="3"/>
  <c r="AN85" i="3" s="1"/>
  <c r="AM85" i="3"/>
  <c r="AI85" i="3"/>
  <c r="AH85" i="3" s="1"/>
  <c r="AG85" i="3"/>
  <c r="AC85" i="3"/>
  <c r="AB85" i="3" s="1"/>
  <c r="AA85" i="3"/>
  <c r="W85" i="3"/>
  <c r="V85" i="3" s="1"/>
  <c r="U85" i="3"/>
  <c r="Q85" i="3"/>
  <c r="P85" i="3" s="1"/>
  <c r="O85" i="3"/>
  <c r="K85" i="3"/>
  <c r="J85" i="3" s="1"/>
  <c r="I85" i="3"/>
  <c r="E85" i="3"/>
  <c r="D85" i="3" s="1"/>
  <c r="C85" i="3"/>
  <c r="BM84" i="3"/>
  <c r="BL84" i="3" s="1"/>
  <c r="BK84" i="3"/>
  <c r="BG84" i="3"/>
  <c r="BF84" i="3" s="1"/>
  <c r="BE84" i="3"/>
  <c r="BA84" i="3"/>
  <c r="AZ84" i="3" s="1"/>
  <c r="AY84" i="3"/>
  <c r="AU84" i="3"/>
  <c r="AT84" i="3" s="1"/>
  <c r="AS84" i="3"/>
  <c r="AO84" i="3"/>
  <c r="AN84" i="3" s="1"/>
  <c r="AM84" i="3"/>
  <c r="AI84" i="3"/>
  <c r="AH84" i="3" s="1"/>
  <c r="AG84" i="3"/>
  <c r="AC84" i="3"/>
  <c r="AB84" i="3" s="1"/>
  <c r="AA84" i="3"/>
  <c r="W84" i="3"/>
  <c r="V84" i="3" s="1"/>
  <c r="U84" i="3"/>
  <c r="Q84" i="3"/>
  <c r="P84" i="3" s="1"/>
  <c r="O84" i="3"/>
  <c r="K84" i="3"/>
  <c r="J84" i="3" s="1"/>
  <c r="I84" i="3"/>
  <c r="E84" i="3"/>
  <c r="D84" i="3" s="1"/>
  <c r="C84" i="3"/>
  <c r="BM83" i="3"/>
  <c r="BL83" i="3" s="1"/>
  <c r="BK83" i="3"/>
  <c r="BG83" i="3"/>
  <c r="BF83" i="3" s="1"/>
  <c r="BE83" i="3"/>
  <c r="BA83" i="3"/>
  <c r="AZ83" i="3" s="1"/>
  <c r="AY83" i="3"/>
  <c r="AU83" i="3"/>
  <c r="AT83" i="3" s="1"/>
  <c r="AS83" i="3"/>
  <c r="AO83" i="3"/>
  <c r="AN83" i="3" s="1"/>
  <c r="AM83" i="3"/>
  <c r="AI83" i="3"/>
  <c r="AH83" i="3" s="1"/>
  <c r="AG83" i="3"/>
  <c r="AC83" i="3"/>
  <c r="AB83" i="3" s="1"/>
  <c r="AA83" i="3"/>
  <c r="W83" i="3"/>
  <c r="V83" i="3" s="1"/>
  <c r="U83" i="3"/>
  <c r="Q83" i="3"/>
  <c r="P83" i="3" s="1"/>
  <c r="O83" i="3"/>
  <c r="K83" i="3"/>
  <c r="J83" i="3" s="1"/>
  <c r="I83" i="3"/>
  <c r="E83" i="3"/>
  <c r="D83" i="3" s="1"/>
  <c r="C83" i="3"/>
  <c r="BM82" i="3"/>
  <c r="BL82" i="3" s="1"/>
  <c r="BK82" i="3"/>
  <c r="BG82" i="3"/>
  <c r="BF82" i="3" s="1"/>
  <c r="BE82" i="3"/>
  <c r="BA82" i="3"/>
  <c r="AZ82" i="3" s="1"/>
  <c r="AY82" i="3"/>
  <c r="AU82" i="3"/>
  <c r="AT82" i="3" s="1"/>
  <c r="AS82" i="3"/>
  <c r="AO82" i="3"/>
  <c r="AN82" i="3" s="1"/>
  <c r="AM82" i="3"/>
  <c r="AI82" i="3"/>
  <c r="AH82" i="3" s="1"/>
  <c r="AG82" i="3"/>
  <c r="AC82" i="3"/>
  <c r="AB82" i="3" s="1"/>
  <c r="AA82" i="3"/>
  <c r="W82" i="3"/>
  <c r="V82" i="3" s="1"/>
  <c r="U82" i="3"/>
  <c r="Q82" i="3"/>
  <c r="P82" i="3" s="1"/>
  <c r="O82" i="3"/>
  <c r="K82" i="3"/>
  <c r="J82" i="3" s="1"/>
  <c r="I82" i="3"/>
  <c r="E82" i="3"/>
  <c r="D82" i="3" s="1"/>
  <c r="C82" i="3"/>
  <c r="BM81" i="3"/>
  <c r="BL81" i="3" s="1"/>
  <c r="BK81" i="3"/>
  <c r="BG81" i="3"/>
  <c r="BF81" i="3" s="1"/>
  <c r="BE81" i="3"/>
  <c r="BA81" i="3"/>
  <c r="AZ81" i="3" s="1"/>
  <c r="AY81" i="3"/>
  <c r="AU81" i="3"/>
  <c r="AT81" i="3" s="1"/>
  <c r="AS81" i="3"/>
  <c r="AO81" i="3"/>
  <c r="AN81" i="3" s="1"/>
  <c r="AM81" i="3"/>
  <c r="AI81" i="3"/>
  <c r="AH81" i="3" s="1"/>
  <c r="AG81" i="3"/>
  <c r="AC81" i="3"/>
  <c r="AB81" i="3" s="1"/>
  <c r="AA81" i="3"/>
  <c r="W81" i="3"/>
  <c r="V81" i="3" s="1"/>
  <c r="U81" i="3"/>
  <c r="Q81" i="3"/>
  <c r="P81" i="3" s="1"/>
  <c r="O81" i="3"/>
  <c r="K81" i="3"/>
  <c r="J81" i="3" s="1"/>
  <c r="I81" i="3"/>
  <c r="E81" i="3"/>
  <c r="D81" i="3" s="1"/>
  <c r="C81" i="3"/>
  <c r="BM80" i="3"/>
  <c r="BL80" i="3" s="1"/>
  <c r="BK80" i="3"/>
  <c r="BG80" i="3"/>
  <c r="BF80" i="3" s="1"/>
  <c r="BE80" i="3"/>
  <c r="BA80" i="3"/>
  <c r="AZ80" i="3" s="1"/>
  <c r="AY80" i="3"/>
  <c r="AU80" i="3"/>
  <c r="AT80" i="3" s="1"/>
  <c r="AS80" i="3"/>
  <c r="AO80" i="3"/>
  <c r="AN80" i="3" s="1"/>
  <c r="AM80" i="3"/>
  <c r="AI80" i="3"/>
  <c r="AH80" i="3" s="1"/>
  <c r="AG80" i="3"/>
  <c r="AC80" i="3"/>
  <c r="AB80" i="3" s="1"/>
  <c r="AA80" i="3"/>
  <c r="W80" i="3"/>
  <c r="V80" i="3" s="1"/>
  <c r="U80" i="3"/>
  <c r="Q80" i="3"/>
  <c r="P80" i="3" s="1"/>
  <c r="O80" i="3"/>
  <c r="K80" i="3"/>
  <c r="J80" i="3" s="1"/>
  <c r="I80" i="3"/>
  <c r="E80" i="3"/>
  <c r="D80" i="3" s="1"/>
  <c r="C80" i="3"/>
  <c r="BM79" i="3"/>
  <c r="BL79" i="3" s="1"/>
  <c r="BK79" i="3"/>
  <c r="BG79" i="3"/>
  <c r="BF79" i="3" s="1"/>
  <c r="BE79" i="3"/>
  <c r="BA79" i="3"/>
  <c r="AZ79" i="3" s="1"/>
  <c r="AY79" i="3"/>
  <c r="AU79" i="3"/>
  <c r="AT79" i="3" s="1"/>
  <c r="AS79" i="3"/>
  <c r="AO79" i="3"/>
  <c r="AN79" i="3" s="1"/>
  <c r="AM79" i="3"/>
  <c r="AI79" i="3"/>
  <c r="AH79" i="3" s="1"/>
  <c r="AG79" i="3"/>
  <c r="AC79" i="3"/>
  <c r="AB79" i="3" s="1"/>
  <c r="AA79" i="3"/>
  <c r="W79" i="3"/>
  <c r="V79" i="3" s="1"/>
  <c r="U79" i="3"/>
  <c r="Q79" i="3"/>
  <c r="P79" i="3" s="1"/>
  <c r="O79" i="3"/>
  <c r="K79" i="3"/>
  <c r="J79" i="3" s="1"/>
  <c r="I79" i="3"/>
  <c r="E79" i="3"/>
  <c r="D79" i="3" s="1"/>
  <c r="C79" i="3"/>
  <c r="BM78" i="3"/>
  <c r="BL78" i="3" s="1"/>
  <c r="BK78" i="3"/>
  <c r="BG78" i="3"/>
  <c r="BF78" i="3" s="1"/>
  <c r="BE78" i="3"/>
  <c r="BA78" i="3"/>
  <c r="AZ78" i="3" s="1"/>
  <c r="AY78" i="3"/>
  <c r="AU78" i="3"/>
  <c r="AT78" i="3" s="1"/>
  <c r="AS78" i="3"/>
  <c r="AO78" i="3"/>
  <c r="AN78" i="3" s="1"/>
  <c r="AM78" i="3"/>
  <c r="AI78" i="3"/>
  <c r="AH78" i="3" s="1"/>
  <c r="AG78" i="3"/>
  <c r="AC78" i="3"/>
  <c r="AB78" i="3" s="1"/>
  <c r="AA78" i="3"/>
  <c r="W78" i="3"/>
  <c r="V78" i="3" s="1"/>
  <c r="U78" i="3"/>
  <c r="Q78" i="3"/>
  <c r="P78" i="3" s="1"/>
  <c r="O78" i="3"/>
  <c r="K78" i="3"/>
  <c r="J78" i="3" s="1"/>
  <c r="I78" i="3"/>
  <c r="E78" i="3"/>
  <c r="D78" i="3" s="1"/>
  <c r="C78" i="3"/>
  <c r="BM77" i="3"/>
  <c r="BL77" i="3" s="1"/>
  <c r="BK77" i="3"/>
  <c r="BG77" i="3"/>
  <c r="BF77" i="3" s="1"/>
  <c r="BE77" i="3"/>
  <c r="BA77" i="3"/>
  <c r="AZ77" i="3" s="1"/>
  <c r="AY77" i="3"/>
  <c r="AU77" i="3"/>
  <c r="AT77" i="3" s="1"/>
  <c r="AS77" i="3"/>
  <c r="AO77" i="3"/>
  <c r="AN77" i="3" s="1"/>
  <c r="AM77" i="3"/>
  <c r="AI77" i="3"/>
  <c r="AH77" i="3" s="1"/>
  <c r="AG77" i="3"/>
  <c r="AC77" i="3"/>
  <c r="AB77" i="3" s="1"/>
  <c r="AA77" i="3"/>
  <c r="W77" i="3"/>
  <c r="V77" i="3" s="1"/>
  <c r="U77" i="3"/>
  <c r="Q77" i="3"/>
  <c r="P77" i="3" s="1"/>
  <c r="O77" i="3"/>
  <c r="K77" i="3"/>
  <c r="J77" i="3" s="1"/>
  <c r="I77" i="3"/>
  <c r="E77" i="3"/>
  <c r="D77" i="3" s="1"/>
  <c r="C77" i="3"/>
  <c r="BM76" i="3"/>
  <c r="BL76" i="3" s="1"/>
  <c r="BK76" i="3"/>
  <c r="BG76" i="3"/>
  <c r="BF76" i="3" s="1"/>
  <c r="BE76" i="3"/>
  <c r="BA76" i="3"/>
  <c r="AZ76" i="3" s="1"/>
  <c r="AY76" i="3"/>
  <c r="AU76" i="3"/>
  <c r="AT76" i="3" s="1"/>
  <c r="AS76" i="3"/>
  <c r="AO76" i="3"/>
  <c r="AN76" i="3" s="1"/>
  <c r="AM76" i="3"/>
  <c r="AI76" i="3"/>
  <c r="AH76" i="3" s="1"/>
  <c r="AG76" i="3"/>
  <c r="AC76" i="3"/>
  <c r="AB76" i="3" s="1"/>
  <c r="AA76" i="3"/>
  <c r="W76" i="3"/>
  <c r="V76" i="3" s="1"/>
  <c r="U76" i="3"/>
  <c r="Q76" i="3"/>
  <c r="P76" i="3" s="1"/>
  <c r="O76" i="3"/>
  <c r="K76" i="3"/>
  <c r="J76" i="3" s="1"/>
  <c r="I76" i="3"/>
  <c r="E76" i="3"/>
  <c r="D76" i="3" s="1"/>
  <c r="C76" i="3"/>
  <c r="BM75" i="3"/>
  <c r="BL75" i="3" s="1"/>
  <c r="BK75" i="3"/>
  <c r="BG75" i="3"/>
  <c r="BF75" i="3" s="1"/>
  <c r="BE75" i="3"/>
  <c r="BA75" i="3"/>
  <c r="AZ75" i="3" s="1"/>
  <c r="AY75" i="3"/>
  <c r="AU75" i="3"/>
  <c r="AT75" i="3" s="1"/>
  <c r="AS75" i="3"/>
  <c r="AO75" i="3"/>
  <c r="AN75" i="3" s="1"/>
  <c r="AM75" i="3"/>
  <c r="AI75" i="3"/>
  <c r="AH75" i="3" s="1"/>
  <c r="AG75" i="3"/>
  <c r="AC75" i="3"/>
  <c r="AB75" i="3" s="1"/>
  <c r="AA75" i="3"/>
  <c r="W75" i="3"/>
  <c r="V75" i="3" s="1"/>
  <c r="U75" i="3"/>
  <c r="Q75" i="3"/>
  <c r="P75" i="3" s="1"/>
  <c r="O75" i="3"/>
  <c r="K75" i="3"/>
  <c r="J75" i="3" s="1"/>
  <c r="I75" i="3"/>
  <c r="E75" i="3"/>
  <c r="D75" i="3" s="1"/>
  <c r="C75" i="3"/>
  <c r="BM74" i="3"/>
  <c r="BL74" i="3" s="1"/>
  <c r="BK74" i="3"/>
  <c r="BG74" i="3"/>
  <c r="BF74" i="3" s="1"/>
  <c r="BE74" i="3"/>
  <c r="BA74" i="3"/>
  <c r="AZ74" i="3" s="1"/>
  <c r="AY74" i="3"/>
  <c r="AU74" i="3"/>
  <c r="AT74" i="3" s="1"/>
  <c r="AS74" i="3"/>
  <c r="AO74" i="3"/>
  <c r="AN74" i="3" s="1"/>
  <c r="AM74" i="3"/>
  <c r="AI74" i="3"/>
  <c r="AH74" i="3" s="1"/>
  <c r="AG74" i="3"/>
  <c r="AC74" i="3"/>
  <c r="AB74" i="3" s="1"/>
  <c r="AA74" i="3"/>
  <c r="W74" i="3"/>
  <c r="V74" i="3" s="1"/>
  <c r="U74" i="3"/>
  <c r="Q74" i="3"/>
  <c r="P74" i="3" s="1"/>
  <c r="O74" i="3"/>
  <c r="K74" i="3"/>
  <c r="J74" i="3" s="1"/>
  <c r="I74" i="3"/>
  <c r="E74" i="3"/>
  <c r="D74" i="3" s="1"/>
  <c r="C74" i="3"/>
  <c r="BM73" i="3"/>
  <c r="BK73" i="3"/>
  <c r="BG73" i="3"/>
  <c r="BF73" i="3" s="1"/>
  <c r="BE73" i="3"/>
  <c r="BA73" i="3"/>
  <c r="AZ73" i="3" s="1"/>
  <c r="AY73" i="3"/>
  <c r="AU73" i="3"/>
  <c r="AT73" i="3" s="1"/>
  <c r="AS73" i="3"/>
  <c r="AO73" i="3"/>
  <c r="AN73" i="3" s="1"/>
  <c r="AM73" i="3"/>
  <c r="AI73" i="3"/>
  <c r="AH73" i="3" s="1"/>
  <c r="AG73" i="3"/>
  <c r="AC73" i="3"/>
  <c r="AB73" i="3" s="1"/>
  <c r="AA73" i="3"/>
  <c r="W73" i="3"/>
  <c r="V73" i="3" s="1"/>
  <c r="U73" i="3"/>
  <c r="Q73" i="3"/>
  <c r="P73" i="3" s="1"/>
  <c r="O73" i="3"/>
  <c r="K73" i="3"/>
  <c r="J73" i="3" s="1"/>
  <c r="I73" i="3"/>
  <c r="E73" i="3"/>
  <c r="D73" i="3" s="1"/>
  <c r="C73" i="3"/>
  <c r="BM72" i="3"/>
  <c r="BL72" i="3" s="1"/>
  <c r="BK72" i="3"/>
  <c r="BG72" i="3"/>
  <c r="BF72" i="3" s="1"/>
  <c r="BE72" i="3"/>
  <c r="BA72" i="3"/>
  <c r="AZ72" i="3" s="1"/>
  <c r="AY72" i="3"/>
  <c r="AU72" i="3"/>
  <c r="AT72" i="3" s="1"/>
  <c r="AS72" i="3"/>
  <c r="AO72" i="3"/>
  <c r="AN72" i="3" s="1"/>
  <c r="AM72" i="3"/>
  <c r="AI72" i="3"/>
  <c r="AH72" i="3" s="1"/>
  <c r="AG72" i="3"/>
  <c r="AC72" i="3"/>
  <c r="AB72" i="3" s="1"/>
  <c r="AA72" i="3"/>
  <c r="W72" i="3"/>
  <c r="V72" i="3" s="1"/>
  <c r="U72" i="3"/>
  <c r="Q72" i="3"/>
  <c r="P72" i="3" s="1"/>
  <c r="O72" i="3"/>
  <c r="K72" i="3"/>
  <c r="J72" i="3" s="1"/>
  <c r="I72" i="3"/>
  <c r="E72" i="3"/>
  <c r="D72" i="3" s="1"/>
  <c r="C72" i="3"/>
  <c r="BM71" i="3"/>
  <c r="BL71" i="3" s="1"/>
  <c r="BK71" i="3"/>
  <c r="BG71" i="3"/>
  <c r="BF71" i="3" s="1"/>
  <c r="BE71" i="3"/>
  <c r="BA71" i="3"/>
  <c r="AY71" i="3"/>
  <c r="AU71" i="3"/>
  <c r="AT71" i="3" s="1"/>
  <c r="AS71" i="3"/>
  <c r="AO71" i="3"/>
  <c r="AN71" i="3" s="1"/>
  <c r="AM71" i="3"/>
  <c r="AI71" i="3"/>
  <c r="AG71" i="3"/>
  <c r="AC71" i="3"/>
  <c r="AA71" i="3"/>
  <c r="W71" i="3"/>
  <c r="V71" i="3" s="1"/>
  <c r="U71" i="3"/>
  <c r="Q71" i="3"/>
  <c r="P71" i="3" s="1"/>
  <c r="O71" i="3"/>
  <c r="K71" i="3"/>
  <c r="J71" i="3" s="1"/>
  <c r="I71" i="3"/>
  <c r="E71" i="3"/>
  <c r="C71" i="3"/>
  <c r="BK70" i="3"/>
  <c r="BE70" i="3"/>
  <c r="AY70" i="3"/>
  <c r="AS70" i="3"/>
  <c r="AM70" i="3"/>
  <c r="AG70" i="3"/>
  <c r="AA70" i="3"/>
  <c r="U70" i="3"/>
  <c r="O70" i="3"/>
  <c r="I70" i="3"/>
  <c r="C70" i="3"/>
  <c r="BJ67" i="3"/>
  <c r="Z67" i="3"/>
  <c r="T67" i="3"/>
  <c r="N67" i="3"/>
  <c r="H67" i="3"/>
  <c r="BJ66" i="3"/>
  <c r="Z66" i="3"/>
  <c r="T66" i="3"/>
  <c r="N66" i="3"/>
  <c r="H66" i="3"/>
  <c r="B66" i="3"/>
  <c r="BM63" i="3"/>
  <c r="BL63" i="3" s="1"/>
  <c r="BK63" i="3"/>
  <c r="BG63" i="3"/>
  <c r="BF63" i="3" s="1"/>
  <c r="BE63" i="3"/>
  <c r="BA63" i="3"/>
  <c r="AZ63" i="3" s="1"/>
  <c r="AY63" i="3"/>
  <c r="AU63" i="3"/>
  <c r="AT63" i="3" s="1"/>
  <c r="AS63" i="3"/>
  <c r="AO63" i="3"/>
  <c r="AN63" i="3" s="1"/>
  <c r="AM63" i="3"/>
  <c r="AI63" i="3"/>
  <c r="AH63" i="3" s="1"/>
  <c r="AG63" i="3"/>
  <c r="AC63" i="3"/>
  <c r="AB63" i="3" s="1"/>
  <c r="AA63" i="3"/>
  <c r="W63" i="3"/>
  <c r="V63" i="3" s="1"/>
  <c r="U63" i="3"/>
  <c r="Q63" i="3"/>
  <c r="P63" i="3" s="1"/>
  <c r="O63" i="3"/>
  <c r="K63" i="3"/>
  <c r="J63" i="3" s="1"/>
  <c r="I63" i="3"/>
  <c r="E63" i="3"/>
  <c r="D63" i="3" s="1"/>
  <c r="C63" i="3"/>
  <c r="BM62" i="3"/>
  <c r="BL62" i="3" s="1"/>
  <c r="BK62" i="3"/>
  <c r="BG62" i="3"/>
  <c r="BF62" i="3" s="1"/>
  <c r="BE62" i="3"/>
  <c r="BA62" i="3"/>
  <c r="AZ62" i="3" s="1"/>
  <c r="AY62" i="3"/>
  <c r="AU62" i="3"/>
  <c r="AT62" i="3" s="1"/>
  <c r="AS62" i="3"/>
  <c r="AO62" i="3"/>
  <c r="AN62" i="3" s="1"/>
  <c r="AM62" i="3"/>
  <c r="AI62" i="3"/>
  <c r="AH62" i="3" s="1"/>
  <c r="AG62" i="3"/>
  <c r="AC62" i="3"/>
  <c r="AB62" i="3" s="1"/>
  <c r="AA62" i="3"/>
  <c r="W62" i="3"/>
  <c r="V62" i="3" s="1"/>
  <c r="U62" i="3"/>
  <c r="Q62" i="3"/>
  <c r="P62" i="3" s="1"/>
  <c r="O62" i="3"/>
  <c r="K62" i="3"/>
  <c r="J62" i="3" s="1"/>
  <c r="I62" i="3"/>
  <c r="E62" i="3"/>
  <c r="D62" i="3" s="1"/>
  <c r="C62" i="3"/>
  <c r="BM61" i="3"/>
  <c r="BL61" i="3" s="1"/>
  <c r="BK61" i="3"/>
  <c r="BG61" i="3"/>
  <c r="BF61" i="3" s="1"/>
  <c r="BE61" i="3"/>
  <c r="BA61" i="3"/>
  <c r="AZ61" i="3" s="1"/>
  <c r="AY61" i="3"/>
  <c r="AU61" i="3"/>
  <c r="AT61" i="3" s="1"/>
  <c r="AS61" i="3"/>
  <c r="AO61" i="3"/>
  <c r="AN61" i="3" s="1"/>
  <c r="AM61" i="3"/>
  <c r="AI61" i="3"/>
  <c r="AH61" i="3" s="1"/>
  <c r="AG61" i="3"/>
  <c r="AC61" i="3"/>
  <c r="AB61" i="3" s="1"/>
  <c r="AA61" i="3"/>
  <c r="W61" i="3"/>
  <c r="V61" i="3" s="1"/>
  <c r="U61" i="3"/>
  <c r="Q61" i="3"/>
  <c r="P61" i="3" s="1"/>
  <c r="O61" i="3"/>
  <c r="K61" i="3"/>
  <c r="J61" i="3" s="1"/>
  <c r="I61" i="3"/>
  <c r="E61" i="3"/>
  <c r="D61" i="3" s="1"/>
  <c r="C61" i="3"/>
  <c r="BM60" i="3"/>
  <c r="BL60" i="3" s="1"/>
  <c r="BK60" i="3"/>
  <c r="BG60" i="3"/>
  <c r="BF60" i="3" s="1"/>
  <c r="BE60" i="3"/>
  <c r="BA60" i="3"/>
  <c r="AZ60" i="3" s="1"/>
  <c r="AY60" i="3"/>
  <c r="AU60" i="3"/>
  <c r="AT60" i="3" s="1"/>
  <c r="AS60" i="3"/>
  <c r="AO60" i="3"/>
  <c r="AN60" i="3" s="1"/>
  <c r="AM60" i="3"/>
  <c r="AI60" i="3"/>
  <c r="AH60" i="3" s="1"/>
  <c r="AG60" i="3"/>
  <c r="AC60" i="3"/>
  <c r="AB60" i="3" s="1"/>
  <c r="AA60" i="3"/>
  <c r="W60" i="3"/>
  <c r="V60" i="3" s="1"/>
  <c r="U60" i="3"/>
  <c r="Q60" i="3"/>
  <c r="P60" i="3" s="1"/>
  <c r="O60" i="3"/>
  <c r="K60" i="3"/>
  <c r="J60" i="3" s="1"/>
  <c r="I60" i="3"/>
  <c r="E60" i="3"/>
  <c r="D60" i="3" s="1"/>
  <c r="C60" i="3"/>
  <c r="BM59" i="3"/>
  <c r="BL59" i="3" s="1"/>
  <c r="BK59" i="3"/>
  <c r="BG59" i="3"/>
  <c r="BF59" i="3" s="1"/>
  <c r="BE59" i="3"/>
  <c r="BA59" i="3"/>
  <c r="AZ59" i="3" s="1"/>
  <c r="AY59" i="3"/>
  <c r="AU59" i="3"/>
  <c r="AT59" i="3" s="1"/>
  <c r="AS59" i="3"/>
  <c r="AO59" i="3"/>
  <c r="AN59" i="3" s="1"/>
  <c r="AM59" i="3"/>
  <c r="AI59" i="3"/>
  <c r="AH59" i="3" s="1"/>
  <c r="AG59" i="3"/>
  <c r="AC59" i="3"/>
  <c r="AB59" i="3" s="1"/>
  <c r="AA59" i="3"/>
  <c r="W59" i="3"/>
  <c r="V59" i="3" s="1"/>
  <c r="U59" i="3"/>
  <c r="Q59" i="3"/>
  <c r="P59" i="3" s="1"/>
  <c r="O59" i="3"/>
  <c r="K59" i="3"/>
  <c r="J59" i="3" s="1"/>
  <c r="I59" i="3"/>
  <c r="E59" i="3"/>
  <c r="D59" i="3" s="1"/>
  <c r="C59" i="3"/>
  <c r="BM58" i="3"/>
  <c r="BL58" i="3" s="1"/>
  <c r="BK58" i="3"/>
  <c r="BG58" i="3"/>
  <c r="BF58" i="3" s="1"/>
  <c r="BE58" i="3"/>
  <c r="BA58" i="3"/>
  <c r="AZ58" i="3" s="1"/>
  <c r="AY58" i="3"/>
  <c r="AU58" i="3"/>
  <c r="AT58" i="3" s="1"/>
  <c r="AS58" i="3"/>
  <c r="AO58" i="3"/>
  <c r="AN58" i="3" s="1"/>
  <c r="AM58" i="3"/>
  <c r="AI58" i="3"/>
  <c r="AH58" i="3" s="1"/>
  <c r="AG58" i="3"/>
  <c r="AC58" i="3"/>
  <c r="AB58" i="3" s="1"/>
  <c r="AA58" i="3"/>
  <c r="W58" i="3"/>
  <c r="V58" i="3" s="1"/>
  <c r="U58" i="3"/>
  <c r="Q58" i="3"/>
  <c r="P58" i="3" s="1"/>
  <c r="O58" i="3"/>
  <c r="K58" i="3"/>
  <c r="J58" i="3" s="1"/>
  <c r="I58" i="3"/>
  <c r="E58" i="3"/>
  <c r="D58" i="3" s="1"/>
  <c r="C58" i="3"/>
  <c r="BM57" i="3"/>
  <c r="BL57" i="3" s="1"/>
  <c r="BK57" i="3"/>
  <c r="BG57" i="3"/>
  <c r="BF57" i="3" s="1"/>
  <c r="BE57" i="3"/>
  <c r="BA57" i="3"/>
  <c r="AZ57" i="3" s="1"/>
  <c r="AY57" i="3"/>
  <c r="AU57" i="3"/>
  <c r="AT57" i="3" s="1"/>
  <c r="AS57" i="3"/>
  <c r="AO57" i="3"/>
  <c r="AN57" i="3" s="1"/>
  <c r="AM57" i="3"/>
  <c r="AI57" i="3"/>
  <c r="AH57" i="3" s="1"/>
  <c r="AG57" i="3"/>
  <c r="AC57" i="3"/>
  <c r="AB57" i="3" s="1"/>
  <c r="AA57" i="3"/>
  <c r="W57" i="3"/>
  <c r="V57" i="3" s="1"/>
  <c r="U57" i="3"/>
  <c r="Q57" i="3"/>
  <c r="P57" i="3" s="1"/>
  <c r="O57" i="3"/>
  <c r="K57" i="3"/>
  <c r="J57" i="3" s="1"/>
  <c r="I57" i="3"/>
  <c r="E57" i="3"/>
  <c r="D57" i="3" s="1"/>
  <c r="C57" i="3"/>
  <c r="BM56" i="3"/>
  <c r="BL56" i="3" s="1"/>
  <c r="BK56" i="3"/>
  <c r="BG56" i="3"/>
  <c r="BF56" i="3" s="1"/>
  <c r="BE56" i="3"/>
  <c r="BA56" i="3"/>
  <c r="AZ56" i="3" s="1"/>
  <c r="AY56" i="3"/>
  <c r="AU56" i="3"/>
  <c r="AT56" i="3" s="1"/>
  <c r="AS56" i="3"/>
  <c r="AO56" i="3"/>
  <c r="AN56" i="3" s="1"/>
  <c r="AM56" i="3"/>
  <c r="AI56" i="3"/>
  <c r="AH56" i="3" s="1"/>
  <c r="AG56" i="3"/>
  <c r="AC56" i="3"/>
  <c r="AB56" i="3" s="1"/>
  <c r="AA56" i="3"/>
  <c r="W56" i="3"/>
  <c r="V56" i="3" s="1"/>
  <c r="U56" i="3"/>
  <c r="Q56" i="3"/>
  <c r="P56" i="3" s="1"/>
  <c r="O56" i="3"/>
  <c r="K56" i="3"/>
  <c r="J56" i="3" s="1"/>
  <c r="I56" i="3"/>
  <c r="E56" i="3"/>
  <c r="D56" i="3" s="1"/>
  <c r="C56" i="3"/>
  <c r="BM55" i="3"/>
  <c r="BL55" i="3" s="1"/>
  <c r="BK55" i="3"/>
  <c r="BG55" i="3"/>
  <c r="BF55" i="3" s="1"/>
  <c r="BE55" i="3"/>
  <c r="BA55" i="3"/>
  <c r="AZ55" i="3" s="1"/>
  <c r="AY55" i="3"/>
  <c r="AU55" i="3"/>
  <c r="AT55" i="3" s="1"/>
  <c r="AS55" i="3"/>
  <c r="AO55" i="3"/>
  <c r="AN55" i="3" s="1"/>
  <c r="AM55" i="3"/>
  <c r="AI55" i="3"/>
  <c r="AH55" i="3" s="1"/>
  <c r="AG55" i="3"/>
  <c r="AC55" i="3"/>
  <c r="AB55" i="3" s="1"/>
  <c r="AA55" i="3"/>
  <c r="W55" i="3"/>
  <c r="V55" i="3" s="1"/>
  <c r="U55" i="3"/>
  <c r="Q55" i="3"/>
  <c r="P55" i="3" s="1"/>
  <c r="O55" i="3"/>
  <c r="K55" i="3"/>
  <c r="J55" i="3" s="1"/>
  <c r="I55" i="3"/>
  <c r="E55" i="3"/>
  <c r="D55" i="3" s="1"/>
  <c r="C55" i="3"/>
  <c r="BM54" i="3"/>
  <c r="BL54" i="3" s="1"/>
  <c r="BK54" i="3"/>
  <c r="BG54" i="3"/>
  <c r="BF54" i="3" s="1"/>
  <c r="BE54" i="3"/>
  <c r="BA54" i="3"/>
  <c r="AZ54" i="3" s="1"/>
  <c r="AY54" i="3"/>
  <c r="AU54" i="3"/>
  <c r="AT54" i="3" s="1"/>
  <c r="AS54" i="3"/>
  <c r="AO54" i="3"/>
  <c r="AN54" i="3" s="1"/>
  <c r="AM54" i="3"/>
  <c r="AI54" i="3"/>
  <c r="AH54" i="3" s="1"/>
  <c r="AG54" i="3"/>
  <c r="AC54" i="3"/>
  <c r="AB54" i="3" s="1"/>
  <c r="AA54" i="3"/>
  <c r="W54" i="3"/>
  <c r="V54" i="3" s="1"/>
  <c r="U54" i="3"/>
  <c r="Q54" i="3"/>
  <c r="P54" i="3" s="1"/>
  <c r="O54" i="3"/>
  <c r="K54" i="3"/>
  <c r="J54" i="3" s="1"/>
  <c r="I54" i="3"/>
  <c r="E54" i="3"/>
  <c r="D54" i="3" s="1"/>
  <c r="C54" i="3"/>
  <c r="BM53" i="3"/>
  <c r="BL53" i="3" s="1"/>
  <c r="BK53" i="3"/>
  <c r="BG53" i="3"/>
  <c r="BF53" i="3" s="1"/>
  <c r="BE53" i="3"/>
  <c r="BA53" i="3"/>
  <c r="AZ53" i="3" s="1"/>
  <c r="AY53" i="3"/>
  <c r="AU53" i="3"/>
  <c r="AT53" i="3" s="1"/>
  <c r="AS53" i="3"/>
  <c r="AO53" i="3"/>
  <c r="AN53" i="3" s="1"/>
  <c r="AM53" i="3"/>
  <c r="AI53" i="3"/>
  <c r="AH53" i="3" s="1"/>
  <c r="AG53" i="3"/>
  <c r="AC53" i="3"/>
  <c r="AB53" i="3" s="1"/>
  <c r="AA53" i="3"/>
  <c r="W53" i="3"/>
  <c r="V53" i="3" s="1"/>
  <c r="U53" i="3"/>
  <c r="Q53" i="3"/>
  <c r="P53" i="3" s="1"/>
  <c r="O53" i="3"/>
  <c r="K53" i="3"/>
  <c r="J53" i="3" s="1"/>
  <c r="I53" i="3"/>
  <c r="E53" i="3"/>
  <c r="D53" i="3" s="1"/>
  <c r="C53" i="3"/>
  <c r="BM52" i="3"/>
  <c r="BL52" i="3" s="1"/>
  <c r="BK52" i="3"/>
  <c r="BG52" i="3"/>
  <c r="BF52" i="3" s="1"/>
  <c r="BE52" i="3"/>
  <c r="BA52" i="3"/>
  <c r="AZ52" i="3" s="1"/>
  <c r="AY52" i="3"/>
  <c r="AU52" i="3"/>
  <c r="AT52" i="3" s="1"/>
  <c r="AS52" i="3"/>
  <c r="AO52" i="3"/>
  <c r="AN52" i="3" s="1"/>
  <c r="AM52" i="3"/>
  <c r="AI52" i="3"/>
  <c r="AH52" i="3" s="1"/>
  <c r="AG52" i="3"/>
  <c r="AC52" i="3"/>
  <c r="AB52" i="3" s="1"/>
  <c r="AA52" i="3"/>
  <c r="W52" i="3"/>
  <c r="V52" i="3" s="1"/>
  <c r="U52" i="3"/>
  <c r="Q52" i="3"/>
  <c r="P52" i="3" s="1"/>
  <c r="O52" i="3"/>
  <c r="K52" i="3"/>
  <c r="J52" i="3" s="1"/>
  <c r="I52" i="3"/>
  <c r="E52" i="3"/>
  <c r="D52" i="3" s="1"/>
  <c r="C52" i="3"/>
  <c r="BM51" i="3"/>
  <c r="BL51" i="3" s="1"/>
  <c r="BK51" i="3"/>
  <c r="BG51" i="3"/>
  <c r="BF51" i="3" s="1"/>
  <c r="BE51" i="3"/>
  <c r="BA51" i="3"/>
  <c r="AZ51" i="3" s="1"/>
  <c r="AY51" i="3"/>
  <c r="AU51" i="3"/>
  <c r="AT51" i="3" s="1"/>
  <c r="AS51" i="3"/>
  <c r="AO51" i="3"/>
  <c r="AN51" i="3" s="1"/>
  <c r="AM51" i="3"/>
  <c r="AI51" i="3"/>
  <c r="AH51" i="3" s="1"/>
  <c r="AG51" i="3"/>
  <c r="AC51" i="3"/>
  <c r="AB51" i="3" s="1"/>
  <c r="AA51" i="3"/>
  <c r="W51" i="3"/>
  <c r="V51" i="3" s="1"/>
  <c r="U51" i="3"/>
  <c r="Q51" i="3"/>
  <c r="P51" i="3" s="1"/>
  <c r="O51" i="3"/>
  <c r="K51" i="3"/>
  <c r="J51" i="3" s="1"/>
  <c r="I51" i="3"/>
  <c r="E51" i="3"/>
  <c r="D51" i="3" s="1"/>
  <c r="C51" i="3"/>
  <c r="BM50" i="3"/>
  <c r="BL50" i="3" s="1"/>
  <c r="BK50" i="3"/>
  <c r="BG50" i="3"/>
  <c r="BF50" i="3" s="1"/>
  <c r="BE50" i="3"/>
  <c r="BA50" i="3"/>
  <c r="AZ50" i="3" s="1"/>
  <c r="AY50" i="3"/>
  <c r="AU50" i="3"/>
  <c r="AT50" i="3" s="1"/>
  <c r="AS50" i="3"/>
  <c r="AO50" i="3"/>
  <c r="AN50" i="3" s="1"/>
  <c r="AM50" i="3"/>
  <c r="AI50" i="3"/>
  <c r="AH50" i="3" s="1"/>
  <c r="AG50" i="3"/>
  <c r="AC50" i="3"/>
  <c r="AB50" i="3" s="1"/>
  <c r="AA50" i="3"/>
  <c r="W50" i="3"/>
  <c r="V50" i="3" s="1"/>
  <c r="U50" i="3"/>
  <c r="Q50" i="3"/>
  <c r="P50" i="3" s="1"/>
  <c r="O50" i="3"/>
  <c r="K50" i="3"/>
  <c r="J50" i="3" s="1"/>
  <c r="I50" i="3"/>
  <c r="E50" i="3"/>
  <c r="D50" i="3" s="1"/>
  <c r="C50" i="3"/>
  <c r="BM49" i="3"/>
  <c r="BL49" i="3" s="1"/>
  <c r="BK49" i="3"/>
  <c r="BG49" i="3"/>
  <c r="BF49" i="3" s="1"/>
  <c r="BE49" i="3"/>
  <c r="BA49" i="3"/>
  <c r="AZ49" i="3" s="1"/>
  <c r="AY49" i="3"/>
  <c r="AU49" i="3"/>
  <c r="AT49" i="3" s="1"/>
  <c r="AS49" i="3"/>
  <c r="AO49" i="3"/>
  <c r="AN49" i="3" s="1"/>
  <c r="AM49" i="3"/>
  <c r="AI49" i="3"/>
  <c r="AH49" i="3" s="1"/>
  <c r="AG49" i="3"/>
  <c r="AC49" i="3"/>
  <c r="AB49" i="3" s="1"/>
  <c r="AA49" i="3"/>
  <c r="W49" i="3"/>
  <c r="V49" i="3" s="1"/>
  <c r="U49" i="3"/>
  <c r="Q49" i="3"/>
  <c r="P49" i="3" s="1"/>
  <c r="O49" i="3"/>
  <c r="K49" i="3"/>
  <c r="J49" i="3" s="1"/>
  <c r="I49" i="3"/>
  <c r="E49" i="3"/>
  <c r="D49" i="3" s="1"/>
  <c r="C49" i="3"/>
  <c r="BM48" i="3"/>
  <c r="BL48" i="3" s="1"/>
  <c r="BK48" i="3"/>
  <c r="BG48" i="3"/>
  <c r="BF48" i="3" s="1"/>
  <c r="BE48" i="3"/>
  <c r="BA48" i="3"/>
  <c r="AZ48" i="3" s="1"/>
  <c r="AY48" i="3"/>
  <c r="AU48" i="3"/>
  <c r="AT48" i="3" s="1"/>
  <c r="AS48" i="3"/>
  <c r="AO48" i="3"/>
  <c r="AN48" i="3" s="1"/>
  <c r="AM48" i="3"/>
  <c r="AI48" i="3"/>
  <c r="AH48" i="3" s="1"/>
  <c r="AG48" i="3"/>
  <c r="AC48" i="3"/>
  <c r="AB48" i="3" s="1"/>
  <c r="AA48" i="3"/>
  <c r="W48" i="3"/>
  <c r="V48" i="3" s="1"/>
  <c r="U48" i="3"/>
  <c r="Q48" i="3"/>
  <c r="P48" i="3" s="1"/>
  <c r="O48" i="3"/>
  <c r="K48" i="3"/>
  <c r="J48" i="3" s="1"/>
  <c r="I48" i="3"/>
  <c r="E48" i="3"/>
  <c r="D48" i="3" s="1"/>
  <c r="C48" i="3"/>
  <c r="BM47" i="3"/>
  <c r="BL47" i="3" s="1"/>
  <c r="BK47" i="3"/>
  <c r="BG47" i="3"/>
  <c r="BF47" i="3" s="1"/>
  <c r="BE47" i="3"/>
  <c r="BA47" i="3"/>
  <c r="AZ47" i="3" s="1"/>
  <c r="AY47" i="3"/>
  <c r="AU47" i="3"/>
  <c r="AT47" i="3" s="1"/>
  <c r="AS47" i="3"/>
  <c r="AO47" i="3"/>
  <c r="AN47" i="3" s="1"/>
  <c r="AM47" i="3"/>
  <c r="AI47" i="3"/>
  <c r="AH47" i="3" s="1"/>
  <c r="AG47" i="3"/>
  <c r="AC47" i="3"/>
  <c r="AB47" i="3" s="1"/>
  <c r="AA47" i="3"/>
  <c r="W47" i="3"/>
  <c r="V47" i="3" s="1"/>
  <c r="U47" i="3"/>
  <c r="Q47" i="3"/>
  <c r="P47" i="3" s="1"/>
  <c r="O47" i="3"/>
  <c r="K47" i="3"/>
  <c r="J47" i="3" s="1"/>
  <c r="I47" i="3"/>
  <c r="E47" i="3"/>
  <c r="D47" i="3" s="1"/>
  <c r="C47" i="3"/>
  <c r="BM46" i="3"/>
  <c r="BL46" i="3" s="1"/>
  <c r="BK46" i="3"/>
  <c r="BG46" i="3"/>
  <c r="BF46" i="3" s="1"/>
  <c r="BE46" i="3"/>
  <c r="BA46" i="3"/>
  <c r="AZ46" i="3" s="1"/>
  <c r="AY46" i="3"/>
  <c r="AU46" i="3"/>
  <c r="AT46" i="3" s="1"/>
  <c r="AS46" i="3"/>
  <c r="AO46" i="3"/>
  <c r="AN46" i="3" s="1"/>
  <c r="AM46" i="3"/>
  <c r="AI46" i="3"/>
  <c r="AH46" i="3" s="1"/>
  <c r="AG46" i="3"/>
  <c r="AC46" i="3"/>
  <c r="AB46" i="3" s="1"/>
  <c r="AA46" i="3"/>
  <c r="W46" i="3"/>
  <c r="V46" i="3" s="1"/>
  <c r="U46" i="3"/>
  <c r="Q46" i="3"/>
  <c r="P46" i="3" s="1"/>
  <c r="O46" i="3"/>
  <c r="K46" i="3"/>
  <c r="J46" i="3" s="1"/>
  <c r="I46" i="3"/>
  <c r="E46" i="3"/>
  <c r="D46" i="3" s="1"/>
  <c r="C46" i="3"/>
  <c r="BM45" i="3"/>
  <c r="BL45" i="3" s="1"/>
  <c r="BK45" i="3"/>
  <c r="BG45" i="3"/>
  <c r="BF45" i="3" s="1"/>
  <c r="BE45" i="3"/>
  <c r="BA45" i="3"/>
  <c r="AZ45" i="3" s="1"/>
  <c r="AY45" i="3"/>
  <c r="AU45" i="3"/>
  <c r="AT45" i="3" s="1"/>
  <c r="AS45" i="3"/>
  <c r="AO45" i="3"/>
  <c r="AN45" i="3" s="1"/>
  <c r="AM45" i="3"/>
  <c r="AI45" i="3"/>
  <c r="AH45" i="3" s="1"/>
  <c r="AG45" i="3"/>
  <c r="AC45" i="3"/>
  <c r="AB45" i="3" s="1"/>
  <c r="AA45" i="3"/>
  <c r="W45" i="3"/>
  <c r="V45" i="3" s="1"/>
  <c r="U45" i="3"/>
  <c r="Q45" i="3"/>
  <c r="P45" i="3" s="1"/>
  <c r="O45" i="3"/>
  <c r="K45" i="3"/>
  <c r="J45" i="3" s="1"/>
  <c r="I45" i="3"/>
  <c r="E45" i="3"/>
  <c r="D45" i="3" s="1"/>
  <c r="C45" i="3"/>
  <c r="BM44" i="3"/>
  <c r="BL44" i="3" s="1"/>
  <c r="BK44" i="3"/>
  <c r="BG44" i="3"/>
  <c r="BF44" i="3" s="1"/>
  <c r="BE44" i="3"/>
  <c r="BA44" i="3"/>
  <c r="AZ44" i="3" s="1"/>
  <c r="AY44" i="3"/>
  <c r="AU44" i="3"/>
  <c r="AT44" i="3" s="1"/>
  <c r="AS44" i="3"/>
  <c r="AO44" i="3"/>
  <c r="AN44" i="3" s="1"/>
  <c r="AM44" i="3"/>
  <c r="AI44" i="3"/>
  <c r="AH44" i="3" s="1"/>
  <c r="AG44" i="3"/>
  <c r="AC44" i="3"/>
  <c r="AB44" i="3" s="1"/>
  <c r="AA44" i="3"/>
  <c r="W44" i="3"/>
  <c r="V44" i="3" s="1"/>
  <c r="U44" i="3"/>
  <c r="Q44" i="3"/>
  <c r="P44" i="3" s="1"/>
  <c r="O44" i="3"/>
  <c r="K44" i="3"/>
  <c r="J44" i="3" s="1"/>
  <c r="I44" i="3"/>
  <c r="E44" i="3"/>
  <c r="D44" i="3" s="1"/>
  <c r="C44" i="3"/>
  <c r="BM43" i="3"/>
  <c r="BL43" i="3" s="1"/>
  <c r="BK43" i="3"/>
  <c r="BG43" i="3"/>
  <c r="BF43" i="3" s="1"/>
  <c r="BE43" i="3"/>
  <c r="BA43" i="3"/>
  <c r="AZ43" i="3" s="1"/>
  <c r="AY43" i="3"/>
  <c r="AU43" i="3"/>
  <c r="AT43" i="3" s="1"/>
  <c r="AS43" i="3"/>
  <c r="AO43" i="3"/>
  <c r="AN43" i="3" s="1"/>
  <c r="AM43" i="3"/>
  <c r="AI43" i="3"/>
  <c r="AH43" i="3" s="1"/>
  <c r="AG43" i="3"/>
  <c r="AC43" i="3"/>
  <c r="AB43" i="3" s="1"/>
  <c r="AA43" i="3"/>
  <c r="W43" i="3"/>
  <c r="V43" i="3" s="1"/>
  <c r="U43" i="3"/>
  <c r="Q43" i="3"/>
  <c r="P43" i="3" s="1"/>
  <c r="O43" i="3"/>
  <c r="K43" i="3"/>
  <c r="J43" i="3" s="1"/>
  <c r="I43" i="3"/>
  <c r="E43" i="3"/>
  <c r="D43" i="3" s="1"/>
  <c r="C43" i="3"/>
  <c r="BM42" i="3"/>
  <c r="BL42" i="3" s="1"/>
  <c r="BK42" i="3"/>
  <c r="BG42" i="3"/>
  <c r="BF42" i="3" s="1"/>
  <c r="BE42" i="3"/>
  <c r="BA42" i="3"/>
  <c r="AZ42" i="3" s="1"/>
  <c r="AY42" i="3"/>
  <c r="AU42" i="3"/>
  <c r="AT42" i="3" s="1"/>
  <c r="AS42" i="3"/>
  <c r="AO42" i="3"/>
  <c r="AN42" i="3" s="1"/>
  <c r="AM42" i="3"/>
  <c r="AI42" i="3"/>
  <c r="AH42" i="3" s="1"/>
  <c r="AG42" i="3"/>
  <c r="AC42" i="3"/>
  <c r="AB42" i="3" s="1"/>
  <c r="AA42" i="3"/>
  <c r="W42" i="3"/>
  <c r="V42" i="3" s="1"/>
  <c r="U42" i="3"/>
  <c r="Q42" i="3"/>
  <c r="P42" i="3" s="1"/>
  <c r="O42" i="3"/>
  <c r="K42" i="3"/>
  <c r="J42" i="3" s="1"/>
  <c r="I42" i="3"/>
  <c r="E42" i="3"/>
  <c r="D42" i="3" s="1"/>
  <c r="C42" i="3"/>
  <c r="BM41" i="3"/>
  <c r="BL41" i="3" s="1"/>
  <c r="BK41" i="3"/>
  <c r="BG41" i="3"/>
  <c r="BF41" i="3" s="1"/>
  <c r="BE41" i="3"/>
  <c r="BA41" i="3"/>
  <c r="AZ41" i="3" s="1"/>
  <c r="AY41" i="3"/>
  <c r="AU41" i="3"/>
  <c r="AT41" i="3" s="1"/>
  <c r="AS41" i="3"/>
  <c r="AO41" i="3"/>
  <c r="AN41" i="3" s="1"/>
  <c r="AM41" i="3"/>
  <c r="AI41" i="3"/>
  <c r="AH41" i="3" s="1"/>
  <c r="AG41" i="3"/>
  <c r="AC41" i="3"/>
  <c r="AB41" i="3" s="1"/>
  <c r="AA41" i="3"/>
  <c r="W41" i="3"/>
  <c r="V41" i="3" s="1"/>
  <c r="U41" i="3"/>
  <c r="Q41" i="3"/>
  <c r="P41" i="3" s="1"/>
  <c r="O41" i="3"/>
  <c r="K41" i="3"/>
  <c r="J41" i="3" s="1"/>
  <c r="I41" i="3"/>
  <c r="E41" i="3"/>
  <c r="D41" i="3" s="1"/>
  <c r="C41" i="3"/>
  <c r="BM40" i="3"/>
  <c r="BL40" i="3" s="1"/>
  <c r="BK40" i="3"/>
  <c r="BG40" i="3"/>
  <c r="BE40" i="3"/>
  <c r="BA40" i="3"/>
  <c r="AY40" i="3"/>
  <c r="AU40" i="3"/>
  <c r="AT40" i="3" s="1"/>
  <c r="AS40" i="3"/>
  <c r="AO40" i="3"/>
  <c r="AN40" i="3" s="1"/>
  <c r="AM40" i="3"/>
  <c r="AI40" i="3"/>
  <c r="AG40" i="3"/>
  <c r="AC40" i="3"/>
  <c r="AA40" i="3"/>
  <c r="W40" i="3"/>
  <c r="V40" i="3" s="1"/>
  <c r="U40" i="3"/>
  <c r="Q40" i="3"/>
  <c r="P40" i="3" s="1"/>
  <c r="O40" i="3"/>
  <c r="K40" i="3"/>
  <c r="I40" i="3"/>
  <c r="E40" i="3"/>
  <c r="C40" i="3"/>
  <c r="BK39" i="3"/>
  <c r="BE39" i="3"/>
  <c r="AY39" i="3"/>
  <c r="AS39" i="3"/>
  <c r="AM39" i="3"/>
  <c r="AG39" i="3"/>
  <c r="AA39" i="3"/>
  <c r="U39" i="3"/>
  <c r="O39" i="3"/>
  <c r="I39" i="3"/>
  <c r="C39" i="3"/>
  <c r="BJ36" i="3"/>
  <c r="BD36" i="3"/>
  <c r="AX36" i="3"/>
  <c r="AR36" i="3"/>
  <c r="AL36" i="3"/>
  <c r="AF36" i="3"/>
  <c r="Z36" i="3"/>
  <c r="T36" i="3"/>
  <c r="N36" i="3"/>
  <c r="H36" i="3"/>
  <c r="BJ35" i="3"/>
  <c r="BD35" i="3"/>
  <c r="AX35" i="3"/>
  <c r="AR35" i="3"/>
  <c r="AL35" i="3"/>
  <c r="AF35" i="3"/>
  <c r="Z35" i="3"/>
  <c r="T35" i="3"/>
  <c r="N35" i="3"/>
  <c r="H35" i="3"/>
  <c r="B35" i="3"/>
  <c r="BM32" i="3"/>
  <c r="BL32" i="3" s="1"/>
  <c r="BK32" i="3"/>
  <c r="BG32" i="3"/>
  <c r="BF32" i="3" s="1"/>
  <c r="BE32" i="3"/>
  <c r="BA32" i="3"/>
  <c r="AZ32" i="3" s="1"/>
  <c r="AY32" i="3"/>
  <c r="AU32" i="3"/>
  <c r="AT32" i="3" s="1"/>
  <c r="AS32" i="3"/>
  <c r="AO32" i="3"/>
  <c r="AN32" i="3" s="1"/>
  <c r="AM32" i="3"/>
  <c r="AI32" i="3"/>
  <c r="AH32" i="3" s="1"/>
  <c r="AG32" i="3"/>
  <c r="AC32" i="3"/>
  <c r="AB32" i="3" s="1"/>
  <c r="AA32" i="3"/>
  <c r="W32" i="3"/>
  <c r="V32" i="3" s="1"/>
  <c r="U32" i="3"/>
  <c r="Q32" i="3"/>
  <c r="P32" i="3" s="1"/>
  <c r="O32" i="3"/>
  <c r="K32" i="3"/>
  <c r="J32" i="3" s="1"/>
  <c r="I32" i="3"/>
  <c r="BM31" i="3"/>
  <c r="BL31" i="3" s="1"/>
  <c r="BK31" i="3"/>
  <c r="BG31" i="3"/>
  <c r="BF31" i="3" s="1"/>
  <c r="BE31" i="3"/>
  <c r="BA31" i="3"/>
  <c r="AZ31" i="3" s="1"/>
  <c r="AY31" i="3"/>
  <c r="AU31" i="3"/>
  <c r="AT31" i="3" s="1"/>
  <c r="AS31" i="3"/>
  <c r="AO31" i="3"/>
  <c r="AN31" i="3" s="1"/>
  <c r="AM31" i="3"/>
  <c r="AI31" i="3"/>
  <c r="AH31" i="3" s="1"/>
  <c r="AG31" i="3"/>
  <c r="AC31" i="3"/>
  <c r="AB31" i="3" s="1"/>
  <c r="AA31" i="3"/>
  <c r="W31" i="3"/>
  <c r="V31" i="3" s="1"/>
  <c r="U31" i="3"/>
  <c r="Q31" i="3"/>
  <c r="P31" i="3" s="1"/>
  <c r="O31" i="3"/>
  <c r="K31" i="3"/>
  <c r="J31" i="3" s="1"/>
  <c r="I31" i="3"/>
  <c r="BM30" i="3"/>
  <c r="BL30" i="3" s="1"/>
  <c r="BK30" i="3"/>
  <c r="BG30" i="3"/>
  <c r="BF30" i="3" s="1"/>
  <c r="BE30" i="3"/>
  <c r="BA30" i="3"/>
  <c r="AZ30" i="3" s="1"/>
  <c r="AY30" i="3"/>
  <c r="AU30" i="3"/>
  <c r="AT30" i="3" s="1"/>
  <c r="AS30" i="3"/>
  <c r="AO30" i="3"/>
  <c r="AN30" i="3" s="1"/>
  <c r="AM30" i="3"/>
  <c r="AI30" i="3"/>
  <c r="AH30" i="3" s="1"/>
  <c r="AG30" i="3"/>
  <c r="AC30" i="3"/>
  <c r="AB30" i="3" s="1"/>
  <c r="AA30" i="3"/>
  <c r="W30" i="3"/>
  <c r="V30" i="3" s="1"/>
  <c r="U30" i="3"/>
  <c r="Q30" i="3"/>
  <c r="P30" i="3" s="1"/>
  <c r="O30" i="3"/>
  <c r="K30" i="3"/>
  <c r="J30" i="3" s="1"/>
  <c r="I30" i="3"/>
  <c r="BM29" i="3"/>
  <c r="BL29" i="3" s="1"/>
  <c r="BK29" i="3"/>
  <c r="BG29" i="3"/>
  <c r="BF29" i="3" s="1"/>
  <c r="BE29" i="3"/>
  <c r="BA29" i="3"/>
  <c r="AZ29" i="3" s="1"/>
  <c r="AY29" i="3"/>
  <c r="AU29" i="3"/>
  <c r="AT29" i="3" s="1"/>
  <c r="AS29" i="3"/>
  <c r="AO29" i="3"/>
  <c r="AN29" i="3" s="1"/>
  <c r="AM29" i="3"/>
  <c r="AI29" i="3"/>
  <c r="AH29" i="3" s="1"/>
  <c r="AG29" i="3"/>
  <c r="AC29" i="3"/>
  <c r="AB29" i="3" s="1"/>
  <c r="AA29" i="3"/>
  <c r="W29" i="3"/>
  <c r="V29" i="3" s="1"/>
  <c r="U29" i="3"/>
  <c r="Q29" i="3"/>
  <c r="P29" i="3" s="1"/>
  <c r="O29" i="3"/>
  <c r="K29" i="3"/>
  <c r="J29" i="3" s="1"/>
  <c r="I29" i="3"/>
  <c r="BM28" i="3"/>
  <c r="BL28" i="3" s="1"/>
  <c r="BK28" i="3"/>
  <c r="BG28" i="3"/>
  <c r="BF28" i="3" s="1"/>
  <c r="BE28" i="3"/>
  <c r="BA28" i="3"/>
  <c r="AZ28" i="3" s="1"/>
  <c r="AY28" i="3"/>
  <c r="AU28" i="3"/>
  <c r="AT28" i="3" s="1"/>
  <c r="AS28" i="3"/>
  <c r="AO28" i="3"/>
  <c r="AN28" i="3" s="1"/>
  <c r="AM28" i="3"/>
  <c r="AI28" i="3"/>
  <c r="AH28" i="3" s="1"/>
  <c r="AG28" i="3"/>
  <c r="AC28" i="3"/>
  <c r="AB28" i="3" s="1"/>
  <c r="AA28" i="3"/>
  <c r="W28" i="3"/>
  <c r="V28" i="3" s="1"/>
  <c r="U28" i="3"/>
  <c r="Q28" i="3"/>
  <c r="P28" i="3" s="1"/>
  <c r="O28" i="3"/>
  <c r="K28" i="3"/>
  <c r="J28" i="3" s="1"/>
  <c r="I28" i="3"/>
  <c r="BM27" i="3"/>
  <c r="BL27" i="3" s="1"/>
  <c r="BK27" i="3"/>
  <c r="BG27" i="3"/>
  <c r="BF27" i="3" s="1"/>
  <c r="BE27" i="3"/>
  <c r="BA27" i="3"/>
  <c r="AZ27" i="3" s="1"/>
  <c r="AY27" i="3"/>
  <c r="AU27" i="3"/>
  <c r="AT27" i="3" s="1"/>
  <c r="AS27" i="3"/>
  <c r="AO27" i="3"/>
  <c r="AN27" i="3" s="1"/>
  <c r="AM27" i="3"/>
  <c r="AI27" i="3"/>
  <c r="AH27" i="3" s="1"/>
  <c r="AG27" i="3"/>
  <c r="AC27" i="3"/>
  <c r="AB27" i="3" s="1"/>
  <c r="AA27" i="3"/>
  <c r="W27" i="3"/>
  <c r="V27" i="3" s="1"/>
  <c r="U27" i="3"/>
  <c r="Q27" i="3"/>
  <c r="P27" i="3" s="1"/>
  <c r="O27" i="3"/>
  <c r="K27" i="3"/>
  <c r="J27" i="3" s="1"/>
  <c r="I27" i="3"/>
  <c r="BM26" i="3"/>
  <c r="BL26" i="3" s="1"/>
  <c r="BK26" i="3"/>
  <c r="BG26" i="3"/>
  <c r="BF26" i="3" s="1"/>
  <c r="BE26" i="3"/>
  <c r="BA26" i="3"/>
  <c r="AZ26" i="3" s="1"/>
  <c r="AY26" i="3"/>
  <c r="AU26" i="3"/>
  <c r="AT26" i="3" s="1"/>
  <c r="AS26" i="3"/>
  <c r="AO26" i="3"/>
  <c r="AN26" i="3" s="1"/>
  <c r="AM26" i="3"/>
  <c r="AI26" i="3"/>
  <c r="AH26" i="3" s="1"/>
  <c r="AG26" i="3"/>
  <c r="AC26" i="3"/>
  <c r="AB26" i="3" s="1"/>
  <c r="AA26" i="3"/>
  <c r="W26" i="3"/>
  <c r="V26" i="3" s="1"/>
  <c r="U26" i="3"/>
  <c r="Q26" i="3"/>
  <c r="P26" i="3" s="1"/>
  <c r="O26" i="3"/>
  <c r="K26" i="3"/>
  <c r="J26" i="3" s="1"/>
  <c r="I26" i="3"/>
  <c r="BM25" i="3"/>
  <c r="BL25" i="3" s="1"/>
  <c r="BK25" i="3"/>
  <c r="BG25" i="3"/>
  <c r="BF25" i="3" s="1"/>
  <c r="BE25" i="3"/>
  <c r="BA25" i="3"/>
  <c r="AZ25" i="3" s="1"/>
  <c r="AY25" i="3"/>
  <c r="AU25" i="3"/>
  <c r="AT25" i="3" s="1"/>
  <c r="AS25" i="3"/>
  <c r="AO25" i="3"/>
  <c r="AN25" i="3" s="1"/>
  <c r="AM25" i="3"/>
  <c r="AI25" i="3"/>
  <c r="AH25" i="3" s="1"/>
  <c r="AG25" i="3"/>
  <c r="AC25" i="3"/>
  <c r="AB25" i="3" s="1"/>
  <c r="AA25" i="3"/>
  <c r="W25" i="3"/>
  <c r="V25" i="3" s="1"/>
  <c r="U25" i="3"/>
  <c r="Q25" i="3"/>
  <c r="P25" i="3" s="1"/>
  <c r="O25" i="3"/>
  <c r="K25" i="3"/>
  <c r="J25" i="3" s="1"/>
  <c r="I25" i="3"/>
  <c r="BM24" i="3"/>
  <c r="BL24" i="3" s="1"/>
  <c r="BK24" i="3"/>
  <c r="BG24" i="3"/>
  <c r="BF24" i="3" s="1"/>
  <c r="BE24" i="3"/>
  <c r="BA24" i="3"/>
  <c r="AZ24" i="3" s="1"/>
  <c r="AY24" i="3"/>
  <c r="AU24" i="3"/>
  <c r="AT24" i="3" s="1"/>
  <c r="AS24" i="3"/>
  <c r="AO24" i="3"/>
  <c r="AN24" i="3" s="1"/>
  <c r="AM24" i="3"/>
  <c r="AI24" i="3"/>
  <c r="AH24" i="3" s="1"/>
  <c r="AG24" i="3"/>
  <c r="AC24" i="3"/>
  <c r="AB24" i="3" s="1"/>
  <c r="AA24" i="3"/>
  <c r="W24" i="3"/>
  <c r="V24" i="3" s="1"/>
  <c r="U24" i="3"/>
  <c r="Q24" i="3"/>
  <c r="P24" i="3" s="1"/>
  <c r="O24" i="3"/>
  <c r="K24" i="3"/>
  <c r="J24" i="3" s="1"/>
  <c r="I24" i="3"/>
  <c r="BM23" i="3"/>
  <c r="BL23" i="3" s="1"/>
  <c r="BK23" i="3"/>
  <c r="BG23" i="3"/>
  <c r="BF23" i="3" s="1"/>
  <c r="BE23" i="3"/>
  <c r="BA23" i="3"/>
  <c r="AZ23" i="3" s="1"/>
  <c r="AY23" i="3"/>
  <c r="AU23" i="3"/>
  <c r="AT23" i="3" s="1"/>
  <c r="AS23" i="3"/>
  <c r="AO23" i="3"/>
  <c r="AN23" i="3" s="1"/>
  <c r="AM23" i="3"/>
  <c r="AI23" i="3"/>
  <c r="AH23" i="3" s="1"/>
  <c r="AG23" i="3"/>
  <c r="AC23" i="3"/>
  <c r="AB23" i="3" s="1"/>
  <c r="AA23" i="3"/>
  <c r="W23" i="3"/>
  <c r="V23" i="3" s="1"/>
  <c r="U23" i="3"/>
  <c r="Q23" i="3"/>
  <c r="P23" i="3" s="1"/>
  <c r="O23" i="3"/>
  <c r="K23" i="3"/>
  <c r="J23" i="3" s="1"/>
  <c r="I23" i="3"/>
  <c r="BM22" i="3"/>
  <c r="BL22" i="3" s="1"/>
  <c r="BK22" i="3"/>
  <c r="BG22" i="3"/>
  <c r="BF22" i="3" s="1"/>
  <c r="BE22" i="3"/>
  <c r="BA22" i="3"/>
  <c r="AZ22" i="3" s="1"/>
  <c r="AY22" i="3"/>
  <c r="AU22" i="3"/>
  <c r="AT22" i="3" s="1"/>
  <c r="AS22" i="3"/>
  <c r="AO22" i="3"/>
  <c r="AN22" i="3" s="1"/>
  <c r="AM22" i="3"/>
  <c r="AI22" i="3"/>
  <c r="AH22" i="3" s="1"/>
  <c r="AG22" i="3"/>
  <c r="AC22" i="3"/>
  <c r="AB22" i="3" s="1"/>
  <c r="AA22" i="3"/>
  <c r="W22" i="3"/>
  <c r="V22" i="3" s="1"/>
  <c r="U22" i="3"/>
  <c r="Q22" i="3"/>
  <c r="P22" i="3" s="1"/>
  <c r="O22" i="3"/>
  <c r="K22" i="3"/>
  <c r="J22" i="3" s="1"/>
  <c r="I22" i="3"/>
  <c r="BM21" i="3"/>
  <c r="BL21" i="3" s="1"/>
  <c r="BK21" i="3"/>
  <c r="BG21" i="3"/>
  <c r="BF21" i="3" s="1"/>
  <c r="BE21" i="3"/>
  <c r="BA21" i="3"/>
  <c r="AZ21" i="3" s="1"/>
  <c r="AY21" i="3"/>
  <c r="AU21" i="3"/>
  <c r="AT21" i="3" s="1"/>
  <c r="AS21" i="3"/>
  <c r="AO21" i="3"/>
  <c r="AN21" i="3" s="1"/>
  <c r="AM21" i="3"/>
  <c r="AI21" i="3"/>
  <c r="AH21" i="3" s="1"/>
  <c r="AG21" i="3"/>
  <c r="AC21" i="3"/>
  <c r="AB21" i="3" s="1"/>
  <c r="AA21" i="3"/>
  <c r="W21" i="3"/>
  <c r="V21" i="3" s="1"/>
  <c r="U21" i="3"/>
  <c r="Q21" i="3"/>
  <c r="P21" i="3" s="1"/>
  <c r="O21" i="3"/>
  <c r="K21" i="3"/>
  <c r="J21" i="3" s="1"/>
  <c r="I21" i="3"/>
  <c r="BM20" i="3"/>
  <c r="BL20" i="3" s="1"/>
  <c r="BK20" i="3"/>
  <c r="BG20" i="3"/>
  <c r="BF20" i="3" s="1"/>
  <c r="BE20" i="3"/>
  <c r="BA20" i="3"/>
  <c r="AZ20" i="3" s="1"/>
  <c r="AY20" i="3"/>
  <c r="AU20" i="3"/>
  <c r="AT20" i="3" s="1"/>
  <c r="AS20" i="3"/>
  <c r="AO20" i="3"/>
  <c r="AN20" i="3" s="1"/>
  <c r="AM20" i="3"/>
  <c r="AI20" i="3"/>
  <c r="AH20" i="3" s="1"/>
  <c r="AG20" i="3"/>
  <c r="AC20" i="3"/>
  <c r="AB20" i="3" s="1"/>
  <c r="AA20" i="3"/>
  <c r="W20" i="3"/>
  <c r="V20" i="3" s="1"/>
  <c r="U20" i="3"/>
  <c r="Q20" i="3"/>
  <c r="P20" i="3" s="1"/>
  <c r="O20" i="3"/>
  <c r="K20" i="3"/>
  <c r="J20" i="3" s="1"/>
  <c r="I20" i="3"/>
  <c r="BM19" i="3"/>
  <c r="BL19" i="3" s="1"/>
  <c r="BK19" i="3"/>
  <c r="BG19" i="3"/>
  <c r="BF19" i="3" s="1"/>
  <c r="BE19" i="3"/>
  <c r="BA19" i="3"/>
  <c r="AZ19" i="3" s="1"/>
  <c r="AY19" i="3"/>
  <c r="AU19" i="3"/>
  <c r="AT19" i="3" s="1"/>
  <c r="AS19" i="3"/>
  <c r="AO19" i="3"/>
  <c r="AN19" i="3" s="1"/>
  <c r="AM19" i="3"/>
  <c r="AI19" i="3"/>
  <c r="AH19" i="3" s="1"/>
  <c r="AG19" i="3"/>
  <c r="AC19" i="3"/>
  <c r="AB19" i="3" s="1"/>
  <c r="AA19" i="3"/>
  <c r="W19" i="3"/>
  <c r="V19" i="3" s="1"/>
  <c r="U19" i="3"/>
  <c r="Q19" i="3"/>
  <c r="P19" i="3" s="1"/>
  <c r="O19" i="3"/>
  <c r="K19" i="3"/>
  <c r="J19" i="3" s="1"/>
  <c r="I19" i="3"/>
  <c r="BM18" i="3"/>
  <c r="BL18" i="3" s="1"/>
  <c r="BK18" i="3"/>
  <c r="BG18" i="3"/>
  <c r="BF18" i="3" s="1"/>
  <c r="BE18" i="3"/>
  <c r="BA18" i="3"/>
  <c r="AZ18" i="3" s="1"/>
  <c r="AY18" i="3"/>
  <c r="AU18" i="3"/>
  <c r="AT18" i="3" s="1"/>
  <c r="AS18" i="3"/>
  <c r="AO18" i="3"/>
  <c r="AN18" i="3" s="1"/>
  <c r="AM18" i="3"/>
  <c r="AI18" i="3"/>
  <c r="AH18" i="3" s="1"/>
  <c r="AG18" i="3"/>
  <c r="AC18" i="3"/>
  <c r="AB18" i="3" s="1"/>
  <c r="AA18" i="3"/>
  <c r="W18" i="3"/>
  <c r="V18" i="3" s="1"/>
  <c r="U18" i="3"/>
  <c r="Q18" i="3"/>
  <c r="P18" i="3" s="1"/>
  <c r="O18" i="3"/>
  <c r="K18" i="3"/>
  <c r="J18" i="3" s="1"/>
  <c r="I18" i="3"/>
  <c r="BM17" i="3"/>
  <c r="BL17" i="3" s="1"/>
  <c r="BK17" i="3"/>
  <c r="BG17" i="3"/>
  <c r="BF17" i="3" s="1"/>
  <c r="BE17" i="3"/>
  <c r="BA17" i="3"/>
  <c r="AZ17" i="3" s="1"/>
  <c r="AY17" i="3"/>
  <c r="AU17" i="3"/>
  <c r="AT17" i="3" s="1"/>
  <c r="AS17" i="3"/>
  <c r="AO17" i="3"/>
  <c r="AN17" i="3" s="1"/>
  <c r="AM17" i="3"/>
  <c r="AI17" i="3"/>
  <c r="AH17" i="3" s="1"/>
  <c r="AG17" i="3"/>
  <c r="AC17" i="3"/>
  <c r="AB17" i="3" s="1"/>
  <c r="AA17" i="3"/>
  <c r="W17" i="3"/>
  <c r="V17" i="3" s="1"/>
  <c r="U17" i="3"/>
  <c r="Q17" i="3"/>
  <c r="P17" i="3" s="1"/>
  <c r="O17" i="3"/>
  <c r="K17" i="3"/>
  <c r="J17" i="3" s="1"/>
  <c r="I17" i="3"/>
  <c r="BM16" i="3"/>
  <c r="BL16" i="3" s="1"/>
  <c r="BK16" i="3"/>
  <c r="BG16" i="3"/>
  <c r="BF16" i="3" s="1"/>
  <c r="BE16" i="3"/>
  <c r="BA16" i="3"/>
  <c r="AZ16" i="3" s="1"/>
  <c r="AY16" i="3"/>
  <c r="AU16" i="3"/>
  <c r="AT16" i="3" s="1"/>
  <c r="AS16" i="3"/>
  <c r="AO16" i="3"/>
  <c r="AN16" i="3" s="1"/>
  <c r="AM16" i="3"/>
  <c r="AI16" i="3"/>
  <c r="AH16" i="3" s="1"/>
  <c r="AG16" i="3"/>
  <c r="AC16" i="3"/>
  <c r="AB16" i="3" s="1"/>
  <c r="AA16" i="3"/>
  <c r="W16" i="3"/>
  <c r="V16" i="3" s="1"/>
  <c r="U16" i="3"/>
  <c r="Q16" i="3"/>
  <c r="P16" i="3" s="1"/>
  <c r="O16" i="3"/>
  <c r="K16" i="3"/>
  <c r="J16" i="3" s="1"/>
  <c r="I16" i="3"/>
  <c r="BM15" i="3"/>
  <c r="BL15" i="3" s="1"/>
  <c r="BK15" i="3"/>
  <c r="BG15" i="3"/>
  <c r="BF15" i="3" s="1"/>
  <c r="BE15" i="3"/>
  <c r="BA15" i="3"/>
  <c r="AZ15" i="3" s="1"/>
  <c r="AY15" i="3"/>
  <c r="AU15" i="3"/>
  <c r="AT15" i="3" s="1"/>
  <c r="AS15" i="3"/>
  <c r="AO15" i="3"/>
  <c r="AN15" i="3" s="1"/>
  <c r="AM15" i="3"/>
  <c r="AI15" i="3"/>
  <c r="AH15" i="3" s="1"/>
  <c r="AG15" i="3"/>
  <c r="AC15" i="3"/>
  <c r="AB15" i="3" s="1"/>
  <c r="AA15" i="3"/>
  <c r="W15" i="3"/>
  <c r="V15" i="3" s="1"/>
  <c r="U15" i="3"/>
  <c r="Q15" i="3"/>
  <c r="P15" i="3" s="1"/>
  <c r="O15" i="3"/>
  <c r="K15" i="3"/>
  <c r="J15" i="3" s="1"/>
  <c r="I15" i="3"/>
  <c r="BM14" i="3"/>
  <c r="BL14" i="3" s="1"/>
  <c r="BK14" i="3"/>
  <c r="BG14" i="3"/>
  <c r="BF14" i="3" s="1"/>
  <c r="BE14" i="3"/>
  <c r="BA14" i="3"/>
  <c r="AZ14" i="3" s="1"/>
  <c r="AY14" i="3"/>
  <c r="AU14" i="3"/>
  <c r="AT14" i="3" s="1"/>
  <c r="AS14" i="3"/>
  <c r="AO14" i="3"/>
  <c r="AN14" i="3" s="1"/>
  <c r="AM14" i="3"/>
  <c r="AI14" i="3"/>
  <c r="AH14" i="3" s="1"/>
  <c r="AG14" i="3"/>
  <c r="AC14" i="3"/>
  <c r="AB14" i="3" s="1"/>
  <c r="AA14" i="3"/>
  <c r="W14" i="3"/>
  <c r="V14" i="3" s="1"/>
  <c r="U14" i="3"/>
  <c r="Q14" i="3"/>
  <c r="P14" i="3" s="1"/>
  <c r="O14" i="3"/>
  <c r="K14" i="3"/>
  <c r="J14" i="3" s="1"/>
  <c r="I14" i="3"/>
  <c r="BM13" i="3"/>
  <c r="BL13" i="3" s="1"/>
  <c r="BK13" i="3"/>
  <c r="BG13" i="3"/>
  <c r="BF13" i="3" s="1"/>
  <c r="BE13" i="3"/>
  <c r="BA13" i="3"/>
  <c r="AZ13" i="3" s="1"/>
  <c r="AY13" i="3"/>
  <c r="AU13" i="3"/>
  <c r="AT13" i="3" s="1"/>
  <c r="AS13" i="3"/>
  <c r="AO13" i="3"/>
  <c r="AN13" i="3" s="1"/>
  <c r="AM13" i="3"/>
  <c r="AI13" i="3"/>
  <c r="AH13" i="3" s="1"/>
  <c r="AG13" i="3"/>
  <c r="AC13" i="3"/>
  <c r="AB13" i="3" s="1"/>
  <c r="AA13" i="3"/>
  <c r="W13" i="3"/>
  <c r="V13" i="3" s="1"/>
  <c r="U13" i="3"/>
  <c r="Q13" i="3"/>
  <c r="P13" i="3" s="1"/>
  <c r="O13" i="3"/>
  <c r="K13" i="3"/>
  <c r="J13" i="3" s="1"/>
  <c r="I13" i="3"/>
  <c r="BM12" i="3"/>
  <c r="BL12" i="3" s="1"/>
  <c r="BK12" i="3"/>
  <c r="BG12" i="3"/>
  <c r="BF12" i="3" s="1"/>
  <c r="BE12" i="3"/>
  <c r="BA12" i="3"/>
  <c r="AZ12" i="3" s="1"/>
  <c r="AY12" i="3"/>
  <c r="AU12" i="3"/>
  <c r="AT12" i="3" s="1"/>
  <c r="AS12" i="3"/>
  <c r="AO12" i="3"/>
  <c r="AN12" i="3" s="1"/>
  <c r="AM12" i="3"/>
  <c r="AI12" i="3"/>
  <c r="AH12" i="3" s="1"/>
  <c r="AG12" i="3"/>
  <c r="AC12" i="3"/>
  <c r="AB12" i="3" s="1"/>
  <c r="AA12" i="3"/>
  <c r="W12" i="3"/>
  <c r="V12" i="3" s="1"/>
  <c r="U12" i="3"/>
  <c r="Q12" i="3"/>
  <c r="P12" i="3" s="1"/>
  <c r="O12" i="3"/>
  <c r="K12" i="3"/>
  <c r="J12" i="3" s="1"/>
  <c r="I12" i="3"/>
  <c r="BM11" i="3"/>
  <c r="BL11" i="3" s="1"/>
  <c r="BK11" i="3"/>
  <c r="BG11" i="3"/>
  <c r="BF11" i="3" s="1"/>
  <c r="BE11" i="3"/>
  <c r="BA11" i="3"/>
  <c r="AZ11" i="3" s="1"/>
  <c r="AY11" i="3"/>
  <c r="AU11" i="3"/>
  <c r="AT11" i="3" s="1"/>
  <c r="AS11" i="3"/>
  <c r="AO11" i="3"/>
  <c r="AN11" i="3" s="1"/>
  <c r="AM11" i="3"/>
  <c r="AI11" i="3"/>
  <c r="AH11" i="3" s="1"/>
  <c r="AG11" i="3"/>
  <c r="AC11" i="3"/>
  <c r="AB11" i="3" s="1"/>
  <c r="AA11" i="3"/>
  <c r="W11" i="3"/>
  <c r="V11" i="3" s="1"/>
  <c r="U11" i="3"/>
  <c r="Q11" i="3"/>
  <c r="P11" i="3" s="1"/>
  <c r="O11" i="3"/>
  <c r="K11" i="3"/>
  <c r="J11" i="3" s="1"/>
  <c r="I11" i="3"/>
  <c r="BM10" i="3"/>
  <c r="BL10" i="3" s="1"/>
  <c r="BK10" i="3"/>
  <c r="BG10" i="3"/>
  <c r="BF10" i="3" s="1"/>
  <c r="BE10" i="3"/>
  <c r="BA10" i="3"/>
  <c r="AZ10" i="3" s="1"/>
  <c r="AY10" i="3"/>
  <c r="AU10" i="3"/>
  <c r="AT10" i="3" s="1"/>
  <c r="AS10" i="3"/>
  <c r="AO10" i="3"/>
  <c r="AN10" i="3" s="1"/>
  <c r="AM10" i="3"/>
  <c r="AI10" i="3"/>
  <c r="AH10" i="3" s="1"/>
  <c r="AG10" i="3"/>
  <c r="AC10" i="3"/>
  <c r="AB10" i="3" s="1"/>
  <c r="AA10" i="3"/>
  <c r="W10" i="3"/>
  <c r="V10" i="3" s="1"/>
  <c r="U10" i="3"/>
  <c r="Q10" i="3"/>
  <c r="P10" i="3" s="1"/>
  <c r="O10" i="3"/>
  <c r="K10" i="3"/>
  <c r="J10" i="3" s="1"/>
  <c r="I10" i="3"/>
  <c r="BM9" i="3"/>
  <c r="BK9" i="3"/>
  <c r="BG9" i="3"/>
  <c r="BF9" i="3" s="1"/>
  <c r="BE9" i="3"/>
  <c r="BA9" i="3"/>
  <c r="AY9" i="3"/>
  <c r="AU9" i="3"/>
  <c r="AT9" i="3" s="1"/>
  <c r="AS9" i="3"/>
  <c r="AO9" i="3"/>
  <c r="AM9" i="3"/>
  <c r="AI9" i="3"/>
  <c r="AH9" i="3" s="1"/>
  <c r="AG9" i="3"/>
  <c r="AC9" i="3"/>
  <c r="AA9" i="3"/>
  <c r="W9" i="3"/>
  <c r="V9" i="3" s="1"/>
  <c r="U9" i="3"/>
  <c r="Q9" i="3"/>
  <c r="O9" i="3"/>
  <c r="K9" i="3"/>
  <c r="J9" i="3" s="1"/>
  <c r="I9" i="3"/>
  <c r="E33" i="3"/>
  <c r="C8" i="2" s="1"/>
  <c r="O8" i="2" s="1"/>
  <c r="BK8" i="3"/>
  <c r="BE8" i="3"/>
  <c r="AY8" i="3"/>
  <c r="AS8" i="3"/>
  <c r="AM8" i="3"/>
  <c r="AG8" i="3"/>
  <c r="AA8" i="3"/>
  <c r="U8" i="3"/>
  <c r="O8" i="3"/>
  <c r="I8" i="3"/>
  <c r="BD5" i="3"/>
  <c r="AX5" i="3"/>
  <c r="AR5" i="3"/>
  <c r="AL5" i="3"/>
  <c r="BJ5" i="3" s="1"/>
  <c r="Z5" i="3"/>
  <c r="T5" i="3"/>
  <c r="N5" i="3"/>
  <c r="H5" i="3"/>
  <c r="BM4" i="3"/>
  <c r="BG4" i="3"/>
  <c r="BA4" i="3"/>
  <c r="AU4" i="3"/>
  <c r="AO4" i="3"/>
  <c r="AI4" i="3"/>
  <c r="AC4" i="3"/>
  <c r="B2" i="3"/>
  <c r="E1" i="3"/>
  <c r="B1" i="3"/>
  <c r="N8" i="2"/>
  <c r="BA33" i="3" l="1"/>
  <c r="K8" i="2" s="1"/>
  <c r="W8" i="2" s="1"/>
  <c r="BM33" i="3"/>
  <c r="M8" i="2" s="1"/>
  <c r="Y8" i="2" s="1"/>
  <c r="AC33" i="3"/>
  <c r="G8" i="2" s="1"/>
  <c r="S8" i="2" s="1"/>
  <c r="AC64" i="3"/>
  <c r="G9" i="2" s="1"/>
  <c r="S9" i="2" s="1"/>
  <c r="AB40" i="3"/>
  <c r="Q33" i="3"/>
  <c r="E8" i="2" s="1"/>
  <c r="Q8" i="2" s="1"/>
  <c r="AI33" i="3"/>
  <c r="H8" i="2" s="1"/>
  <c r="T8" i="2" s="1"/>
  <c r="K33" i="3"/>
  <c r="D8" i="2" s="1"/>
  <c r="P8" i="2" s="1"/>
  <c r="AO33" i="3"/>
  <c r="I8" i="2" s="1"/>
  <c r="U8" i="2" s="1"/>
  <c r="BG33" i="3"/>
  <c r="L8" i="2" s="1"/>
  <c r="X8" i="2" s="1"/>
  <c r="E64" i="3"/>
  <c r="C9" i="2" s="1"/>
  <c r="O9" i="2" s="1"/>
  <c r="BA64" i="3"/>
  <c r="K9" i="2" s="1"/>
  <c r="W9" i="2" s="1"/>
  <c r="AI95" i="3"/>
  <c r="H10" i="2" s="1"/>
  <c r="T10" i="2" s="1"/>
  <c r="AU95" i="3"/>
  <c r="J10" i="2" s="1"/>
  <c r="V10" i="2" s="1"/>
  <c r="D40" i="3"/>
  <c r="AZ40" i="3"/>
  <c r="AH71" i="3"/>
  <c r="AB9" i="3"/>
  <c r="AZ9" i="3"/>
  <c r="AI64" i="3"/>
  <c r="H9" i="2" s="1"/>
  <c r="T9" i="2" s="1"/>
  <c r="AH40" i="3"/>
  <c r="P9" i="3"/>
  <c r="W33" i="3"/>
  <c r="F8" i="2" s="1"/>
  <c r="R8" i="2" s="1"/>
  <c r="AN9" i="3"/>
  <c r="AU33" i="3"/>
  <c r="J8" i="2" s="1"/>
  <c r="V8" i="2" s="1"/>
  <c r="BL9" i="3"/>
  <c r="K64" i="3"/>
  <c r="D9" i="2" s="1"/>
  <c r="P9" i="2" s="1"/>
  <c r="J40" i="3"/>
  <c r="BG64" i="3"/>
  <c r="L9" i="2" s="1"/>
  <c r="X9" i="2" s="1"/>
  <c r="BF40" i="3"/>
  <c r="W64" i="3"/>
  <c r="F9" i="2" s="1"/>
  <c r="R9" i="2" s="1"/>
  <c r="AU64" i="3"/>
  <c r="J9" i="2" s="1"/>
  <c r="V9" i="2" s="1"/>
  <c r="K95" i="3"/>
  <c r="D10" i="2" s="1"/>
  <c r="P10" i="2" s="1"/>
  <c r="BG95" i="3"/>
  <c r="L10" i="2" s="1"/>
  <c r="X10" i="2" s="1"/>
  <c r="Q64" i="3"/>
  <c r="E9" i="2" s="1"/>
  <c r="Q9" i="2" s="1"/>
  <c r="AO64" i="3"/>
  <c r="I9" i="2" s="1"/>
  <c r="U9" i="2" s="1"/>
  <c r="BM64" i="3"/>
  <c r="M9" i="2" s="1"/>
  <c r="Y9" i="2" s="1"/>
  <c r="D71" i="3"/>
  <c r="E95" i="3"/>
  <c r="C10" i="2" s="1"/>
  <c r="O10" i="2" s="1"/>
  <c r="W95" i="3"/>
  <c r="F10" i="2" s="1"/>
  <c r="R10" i="2" s="1"/>
  <c r="AZ71" i="3"/>
  <c r="BA95" i="3"/>
  <c r="K10" i="2" s="1"/>
  <c r="W10" i="2" s="1"/>
  <c r="BM95" i="3"/>
  <c r="M10" i="2" s="1"/>
  <c r="Y10" i="2" s="1"/>
  <c r="BL73" i="3"/>
  <c r="Q95" i="3"/>
  <c r="E10" i="2" s="1"/>
  <c r="Q10" i="2" s="1"/>
  <c r="AB71" i="3"/>
  <c r="AC95" i="3"/>
  <c r="G10" i="2" s="1"/>
  <c r="S10" i="2" s="1"/>
  <c r="AO95" i="3"/>
  <c r="I10" i="2" s="1"/>
  <c r="U10" i="2" s="1"/>
</calcChain>
</file>

<file path=xl/sharedStrings.xml><?xml version="1.0" encoding="utf-8"?>
<sst xmlns="http://schemas.openxmlformats.org/spreadsheetml/2006/main" count="527" uniqueCount="50">
  <si>
    <t>Static Spring Rate Test Conditions</t>
  </si>
  <si>
    <t>Test Ranges</t>
  </si>
  <si>
    <t>Tyre:</t>
  </si>
  <si>
    <t>Spec:</t>
  </si>
  <si>
    <t>Size:</t>
  </si>
  <si>
    <t>Rim:</t>
  </si>
  <si>
    <t>Load</t>
  </si>
  <si>
    <t>Pressure</t>
  </si>
  <si>
    <t>Camber</t>
  </si>
  <si>
    <t>8.0J x 17"</t>
  </si>
  <si>
    <t>0 - 600kg</t>
  </si>
  <si>
    <r>
      <t xml:space="preserve">CONFIDENTIAL, PROPRIETARY AND / OR TRADE SECRET INFORMATION.  </t>
    </r>
    <r>
      <rPr>
        <sz val="8"/>
        <rFont val="Arial"/>
        <family val="2"/>
      </rPr>
      <t xml:space="preserve">
The information contained in this document is intended only for the use of the individual to whom it was sent and may contain confidential, proprietary and / or trade secret information that is the property of Cooper Tire and Rubber Company and / or Cooper-Avon Tyres Limited. If the reader of this document  is not the intended recipient, you are hereby notified that you should not read any further, and any dissemination, distribution or copying of this communication is strictly prohibited. Copyright © Unpublished.</t>
    </r>
  </si>
  <si>
    <t xml:space="preserve"> Static Spring Rate Summary</t>
  </si>
  <si>
    <r>
      <t>kg mm</t>
    </r>
    <r>
      <rPr>
        <vertAlign val="superscript"/>
        <sz val="10"/>
        <rFont val="Arial"/>
        <family val="2"/>
      </rPr>
      <t>-1</t>
    </r>
  </si>
  <si>
    <r>
      <t>lbs in</t>
    </r>
    <r>
      <rPr>
        <vertAlign val="superscript"/>
        <sz val="10"/>
        <rFont val="Arial"/>
        <family val="2"/>
      </rPr>
      <t>-1</t>
    </r>
  </si>
  <si>
    <t>0°</t>
  </si>
  <si>
    <t>0.5°</t>
  </si>
  <si>
    <t>1°</t>
  </si>
  <si>
    <t>1.5°</t>
  </si>
  <si>
    <t>2°</t>
  </si>
  <si>
    <t>2.5°</t>
  </si>
  <si>
    <t>3°</t>
  </si>
  <si>
    <t>3.5°</t>
  </si>
  <si>
    <t>4°</t>
  </si>
  <si>
    <t>4.5°</t>
  </si>
  <si>
    <t>5°</t>
  </si>
  <si>
    <t>Spec</t>
  </si>
  <si>
    <t>Tyre</t>
  </si>
  <si>
    <t>Size</t>
  </si>
  <si>
    <t>Unloaded Radius</t>
  </si>
  <si>
    <t>mm</t>
  </si>
  <si>
    <r>
      <t>0</t>
    </r>
    <r>
      <rPr>
        <sz val="12"/>
        <rFont val="Calibri"/>
        <family val="2"/>
      </rPr>
      <t>°</t>
    </r>
  </si>
  <si>
    <t>Speed (kph)</t>
  </si>
  <si>
    <t>2.0 bar</t>
  </si>
  <si>
    <t>26psi</t>
  </si>
  <si>
    <t>Deflection</t>
  </si>
  <si>
    <t>Radius</t>
  </si>
  <si>
    <t>Spring Rate</t>
  </si>
  <si>
    <t>/kg</t>
  </si>
  <si>
    <t>/mm</t>
  </si>
  <si>
    <t>lb/in</t>
  </si>
  <si>
    <t>kg/mm</t>
  </si>
  <si>
    <t>1.8bar</t>
  </si>
  <si>
    <t>1.6bar</t>
  </si>
  <si>
    <t>World RX Wet</t>
  </si>
  <si>
    <t>8310M</t>
  </si>
  <si>
    <t>210/635R17</t>
  </si>
  <si>
    <t>0° - 5°</t>
  </si>
  <si>
    <t>2.0 - 1.6 bar</t>
  </si>
  <si>
    <t>Bar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</si>
</sst>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6"/>
      <name val="Arial"/>
      <family val="2"/>
    </font>
    <font>
      <sz val="14"/>
      <name val="Arial"/>
      <family val="2"/>
    </font>
    <font>
      <b/>
      <sz val="10"/>
      <name val="Arial"/>
      <family val="2"/>
    </font>
    <font>
      <b/>
      <sz val="8"/>
      <name val="Arial"/>
      <family val="2"/>
    </font>
    <font>
      <sz val="8"/>
      <name val="Arial"/>
      <family val="2"/>
    </font>
    <font>
      <u/>
      <sz val="10"/>
      <color indexed="12"/>
      <name val="Arial"/>
      <family val="2"/>
    </font>
    <font>
      <i/>
      <u/>
      <sz val="9"/>
      <color indexed="12"/>
      <name val="Arial"/>
      <family val="2"/>
    </font>
    <font>
      <vertAlign val="superscript"/>
      <sz val="10"/>
      <name val="Arial"/>
      <family val="2"/>
    </font>
    <font>
      <sz val="10"/>
      <color indexed="48"/>
      <name val="Arial"/>
      <family val="2"/>
    </font>
    <font>
      <sz val="10"/>
      <color rgb="FFFF0000"/>
      <name val="Arial"/>
      <family val="2"/>
    </font>
    <font>
      <sz val="10"/>
      <color indexed="10"/>
      <name val="Arial"/>
      <family val="2"/>
    </font>
    <font>
      <b/>
      <sz val="12"/>
      <name val="Arial"/>
      <family val="2"/>
    </font>
    <font>
      <sz val="12"/>
      <name val="Arial"/>
      <family val="2"/>
    </font>
    <font>
      <sz val="12"/>
      <name val="Calibri"/>
      <family val="2"/>
    </font>
    <font>
      <sz val="10"/>
      <color theme="3" tint="0.39997558519241921"/>
      <name val="Arial"/>
      <family val="2"/>
    </font>
    <font>
      <sz val="10"/>
      <color indexed="12"/>
      <name val="Arial"/>
      <family val="2"/>
    </font>
    <font>
      <sz val="10"/>
      <name val="Arial"/>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0" fontId="9" fillId="0" borderId="0" applyNumberFormat="0" applyFill="0" applyBorder="0" applyAlignment="0" applyProtection="0">
      <alignment vertical="top"/>
      <protection locked="0"/>
    </xf>
    <xf numFmtId="0" fontId="2" fillId="0" borderId="0"/>
    <xf numFmtId="0" fontId="2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7">
    <xf numFmtId="0" fontId="0" fillId="0" borderId="0" xfId="0"/>
    <xf numFmtId="0" fontId="5" fillId="0" borderId="0" xfId="0" applyFont="1" applyBorder="1" applyAlignment="1">
      <alignment horizontal="center" vertical="center" wrapText="1"/>
    </xf>
    <xf numFmtId="0" fontId="0" fillId="0" borderId="0" xfId="0" applyAlignment="1">
      <alignment wrapText="1"/>
    </xf>
    <xf numFmtId="0" fontId="6" fillId="0" borderId="0" xfId="0" applyFont="1"/>
    <xf numFmtId="0" fontId="6" fillId="0" borderId="0" xfId="0" applyFont="1" applyFill="1" applyBorder="1" applyAlignment="1">
      <alignment horizontal="center"/>
    </xf>
    <xf numFmtId="0" fontId="0" fillId="0" borderId="0" xfId="0" applyFill="1" applyBorder="1"/>
    <xf numFmtId="0" fontId="3" fillId="0" borderId="0" xfId="0" applyFont="1"/>
    <xf numFmtId="49"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0" xfId="0" applyNumberFormat="1" applyFont="1" applyFill="1" applyBorder="1" applyAlignment="1">
      <alignment horizontal="center" vertical="top" wrapText="1"/>
    </xf>
    <xf numFmtId="0" fontId="3" fillId="0" borderId="0" xfId="0" applyFont="1" applyFill="1" applyBorder="1" applyAlignment="1">
      <alignment horizontal="center"/>
    </xf>
    <xf numFmtId="49" fontId="6" fillId="0" borderId="0" xfId="0" applyNumberFormat="1" applyFont="1" applyFill="1" applyBorder="1" applyAlignment="1">
      <alignment horizontal="center"/>
    </xf>
    <xf numFmtId="0" fontId="7" fillId="0" borderId="0" xfId="0" applyNumberFormat="1" applyFont="1" applyBorder="1" applyAlignment="1">
      <alignment horizontal="center" vertical="top" wrapText="1"/>
    </xf>
    <xf numFmtId="0" fontId="0" fillId="0" borderId="0" xfId="0" applyAlignment="1"/>
    <xf numFmtId="0" fontId="6" fillId="0" borderId="0" xfId="0" applyNumberFormat="1" applyFont="1" applyFill="1" applyBorder="1" applyAlignment="1">
      <alignment horizontal="center" wrapText="1"/>
    </xf>
    <xf numFmtId="0" fontId="0" fillId="0" borderId="0" xfId="0" applyAlignment="1">
      <alignment horizontal="center"/>
    </xf>
    <xf numFmtId="0" fontId="6" fillId="0" borderId="0" xfId="0" applyNumberFormat="1" applyFont="1" applyFill="1" applyBorder="1" applyAlignment="1">
      <alignment horizontal="center" vertical="top" wrapText="1"/>
    </xf>
    <xf numFmtId="0" fontId="0" fillId="0" borderId="0" xfId="0" applyFill="1" applyBorder="1" applyAlignment="1">
      <alignment horizontal="center"/>
    </xf>
    <xf numFmtId="0" fontId="0" fillId="0" borderId="0" xfId="0" applyNumberFormat="1" applyAlignment="1">
      <alignment horizontal="left"/>
    </xf>
    <xf numFmtId="0" fontId="0" fillId="0" borderId="0" xfId="0" applyBorder="1"/>
    <xf numFmtId="0" fontId="10" fillId="0" borderId="0" xfId="1" applyNumberFormat="1" applyFont="1" applyBorder="1" applyAlignment="1" applyProtection="1">
      <alignment vertical="center"/>
    </xf>
    <xf numFmtId="164" fontId="12" fillId="0" borderId="1" xfId="0" applyNumberFormat="1" applyFont="1" applyBorder="1" applyAlignment="1">
      <alignment horizontal="center"/>
    </xf>
    <xf numFmtId="164" fontId="12" fillId="0" borderId="2" xfId="0" applyNumberFormat="1" applyFont="1" applyBorder="1" applyAlignment="1">
      <alignment horizontal="center"/>
    </xf>
    <xf numFmtId="1" fontId="13" fillId="0" borderId="1" xfId="0" applyNumberFormat="1" applyFont="1" applyBorder="1" applyAlignment="1">
      <alignment horizontal="center"/>
    </xf>
    <xf numFmtId="0" fontId="0" fillId="0" borderId="0" xfId="0" applyFill="1" applyBorder="1" applyAlignment="1"/>
    <xf numFmtId="0" fontId="0" fillId="0" borderId="0" xfId="0" applyBorder="1" applyAlignment="1">
      <alignment horizontal="center"/>
    </xf>
    <xf numFmtId="164" fontId="12" fillId="0" borderId="0" xfId="0" applyNumberFormat="1" applyFont="1" applyBorder="1" applyAlignment="1">
      <alignment horizontal="center"/>
    </xf>
    <xf numFmtId="1" fontId="3"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0" fontId="7" fillId="0" borderId="0" xfId="0" applyNumberFormat="1" applyFont="1" applyBorder="1" applyAlignment="1">
      <alignment vertical="center" wrapText="1"/>
    </xf>
    <xf numFmtId="0" fontId="16" fillId="0" borderId="0" xfId="0" applyNumberFormat="1" applyFont="1" applyBorder="1" applyAlignment="1">
      <alignment horizontal="center"/>
    </xf>
    <xf numFmtId="2" fontId="18" fillId="0" borderId="0" xfId="0" applyNumberFormat="1" applyFont="1" applyAlignment="1">
      <alignment horizontal="center"/>
    </xf>
    <xf numFmtId="2" fontId="18" fillId="0" borderId="0" xfId="0" applyNumberFormat="1" applyFont="1" applyBorder="1" applyAlignment="1">
      <alignment horizontal="center"/>
    </xf>
    <xf numFmtId="0" fontId="18" fillId="0" borderId="0" xfId="0" applyFont="1"/>
    <xf numFmtId="2" fontId="19" fillId="0" borderId="0" xfId="0" applyNumberFormat="1" applyFont="1" applyAlignment="1">
      <alignment horizontal="center"/>
    </xf>
    <xf numFmtId="2" fontId="14" fillId="0" borderId="0" xfId="0" applyNumberFormat="1" applyFont="1" applyAlignment="1">
      <alignment horizontal="center"/>
    </xf>
    <xf numFmtId="0" fontId="4" fillId="0" borderId="0" xfId="0" applyFont="1" applyBorder="1" applyAlignment="1">
      <alignment horizontal="center" vertical="center" wrapText="1"/>
    </xf>
    <xf numFmtId="0" fontId="7" fillId="0" borderId="0"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16" fillId="0" borderId="1" xfId="0" applyNumberFormat="1" applyFont="1" applyBorder="1" applyAlignment="1">
      <alignment horizontal="center"/>
    </xf>
    <xf numFmtId="0" fontId="16" fillId="0" borderId="3" xfId="0" applyNumberFormat="1" applyFont="1" applyBorder="1" applyAlignment="1">
      <alignment horizontal="center"/>
    </xf>
    <xf numFmtId="0" fontId="16" fillId="0" borderId="8" xfId="0" applyNumberFormat="1" applyFont="1" applyBorder="1" applyAlignment="1">
      <alignment horizontal="center"/>
    </xf>
    <xf numFmtId="0" fontId="16" fillId="0" borderId="7" xfId="0" quotePrefix="1" applyNumberFormat="1" applyFont="1" applyBorder="1" applyAlignment="1">
      <alignment horizontal="center"/>
    </xf>
    <xf numFmtId="0" fontId="3" fillId="4" borderId="8"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2" fontId="0" fillId="4" borderId="8" xfId="0" applyNumberFormat="1" applyFill="1" applyBorder="1" applyAlignment="1">
      <alignment horizontal="center"/>
    </xf>
    <xf numFmtId="2" fontId="0" fillId="4" borderId="6" xfId="0" applyNumberFormat="1" applyFill="1" applyBorder="1" applyAlignment="1">
      <alignment horizontal="center"/>
    </xf>
    <xf numFmtId="2" fontId="3" fillId="4" borderId="6" xfId="0" applyNumberFormat="1" applyFont="1" applyFill="1" applyBorder="1" applyAlignment="1">
      <alignment horizontal="center"/>
    </xf>
    <xf numFmtId="2" fontId="0" fillId="4" borderId="7" xfId="0" applyNumberFormat="1" applyFill="1" applyBorder="1" applyAlignment="1">
      <alignment horizontal="center"/>
    </xf>
    <xf numFmtId="2" fontId="3" fillId="0" borderId="8" xfId="0" applyNumberFormat="1" applyFont="1" applyFill="1" applyBorder="1" applyAlignment="1">
      <alignment horizontal="center"/>
    </xf>
    <xf numFmtId="2" fontId="3" fillId="0" borderId="6" xfId="0" applyNumberFormat="1" applyFont="1" applyFill="1" applyBorder="1" applyAlignment="1">
      <alignment horizontal="center"/>
    </xf>
    <xf numFmtId="2" fontId="3" fillId="0" borderId="7" xfId="0" applyNumberFormat="1" applyFont="1" applyFill="1" applyBorder="1" applyAlignment="1">
      <alignment horizontal="center"/>
    </xf>
    <xf numFmtId="164" fontId="3" fillId="0" borderId="8" xfId="0" applyNumberFormat="1" applyFont="1" applyBorder="1" applyAlignment="1">
      <alignment horizontal="center"/>
    </xf>
    <xf numFmtId="164" fontId="3" fillId="0" borderId="6" xfId="0" applyNumberFormat="1" applyFont="1" applyBorder="1" applyAlignment="1">
      <alignment horizontal="center"/>
    </xf>
    <xf numFmtId="164" fontId="3" fillId="0" borderId="7" xfId="0" applyNumberFormat="1" applyFont="1" applyBorder="1" applyAlignment="1">
      <alignment horizontal="center"/>
    </xf>
    <xf numFmtId="0" fontId="16" fillId="0" borderId="6" xfId="0" applyNumberFormat="1" applyFont="1" applyBorder="1" applyAlignment="1">
      <alignment horizontal="center"/>
    </xf>
    <xf numFmtId="0" fontId="16" fillId="0" borderId="7" xfId="0" quotePrefix="1" applyNumberFormat="1" applyFont="1" applyFill="1" applyBorder="1" applyAlignment="1">
      <alignment horizontal="center"/>
    </xf>
    <xf numFmtId="0" fontId="16" fillId="0" borderId="7" xfId="0" applyNumberFormat="1" applyFont="1" applyBorder="1" applyAlignment="1">
      <alignment horizontal="center"/>
    </xf>
    <xf numFmtId="0" fontId="16" fillId="0" borderId="3" xfId="0" applyNumberFormat="1" applyFont="1" applyBorder="1" applyAlignment="1">
      <alignment horizontal="center"/>
    </xf>
    <xf numFmtId="0" fontId="16" fillId="0" borderId="14" xfId="0" applyNumberFormat="1" applyFont="1" applyBorder="1" applyAlignment="1">
      <alignment horizontal="center"/>
    </xf>
    <xf numFmtId="0" fontId="16" fillId="0" borderId="14" xfId="0" applyNumberFormat="1" applyFont="1" applyBorder="1" applyAlignment="1">
      <alignment horizontal="center" wrapText="1"/>
    </xf>
    <xf numFmtId="0" fontId="3" fillId="0" borderId="1" xfId="0" applyNumberFormat="1" applyFont="1" applyBorder="1" applyAlignment="1">
      <alignment wrapText="1"/>
    </xf>
    <xf numFmtId="0" fontId="3" fillId="0" borderId="14" xfId="0" applyNumberFormat="1" applyFont="1" applyBorder="1" applyAlignment="1"/>
    <xf numFmtId="0" fontId="16" fillId="0" borderId="1" xfId="0" applyFont="1" applyBorder="1" applyAlignment="1"/>
    <xf numFmtId="49" fontId="16" fillId="0" borderId="14" xfId="0" applyNumberFormat="1" applyFont="1" applyBorder="1" applyAlignment="1">
      <alignment horizontal="center"/>
    </xf>
    <xf numFmtId="49" fontId="16" fillId="0" borderId="14" xfId="0" applyNumberFormat="1" applyFont="1" applyBorder="1" applyAlignment="1">
      <alignment horizontal="center" wrapText="1"/>
    </xf>
    <xf numFmtId="2" fontId="16" fillId="0" borderId="14" xfId="0" applyNumberFormat="1" applyFont="1" applyBorder="1" applyAlignment="1"/>
    <xf numFmtId="49" fontId="15" fillId="4" borderId="2" xfId="0" applyNumberFormat="1" applyFont="1" applyFill="1" applyBorder="1"/>
    <xf numFmtId="0" fontId="15" fillId="4" borderId="2" xfId="0" applyFont="1" applyFill="1" applyBorder="1"/>
    <xf numFmtId="0" fontId="15" fillId="4" borderId="3" xfId="0" applyFont="1" applyFill="1" applyBorder="1" applyAlignment="1">
      <alignment horizontal="left"/>
    </xf>
    <xf numFmtId="0" fontId="15" fillId="4" borderId="1" xfId="0" applyFont="1" applyFill="1" applyBorder="1" applyAlignment="1">
      <alignment horizontal="left"/>
    </xf>
    <xf numFmtId="0" fontId="16" fillId="0" borderId="14" xfId="0" applyNumberFormat="1" applyFont="1" applyBorder="1" applyAlignment="1">
      <alignment horizontal="center"/>
    </xf>
    <xf numFmtId="0" fontId="0" fillId="3" borderId="3" xfId="0" applyFill="1" applyBorder="1" applyAlignment="1">
      <alignment horizontal="center" wrapText="1"/>
    </xf>
    <xf numFmtId="49" fontId="6" fillId="3" borderId="3" xfId="0" applyNumberFormat="1" applyFont="1" applyFill="1" applyBorder="1" applyAlignment="1">
      <alignment horizontal="center" wrapText="1"/>
    </xf>
    <xf numFmtId="49" fontId="6" fillId="3" borderId="14" xfId="0" applyNumberFormat="1" applyFont="1" applyFill="1" applyBorder="1" applyAlignment="1">
      <alignment horizontal="center" wrapText="1"/>
    </xf>
    <xf numFmtId="49" fontId="6" fillId="3" borderId="1" xfId="0" applyNumberFormat="1" applyFont="1" applyFill="1" applyBorder="1" applyAlignment="1">
      <alignment horizontal="center" wrapText="1"/>
    </xf>
    <xf numFmtId="0" fontId="3" fillId="3" borderId="3" xfId="0" applyFont="1" applyFill="1" applyBorder="1" applyAlignment="1">
      <alignment horizontal="center" wrapText="1"/>
    </xf>
    <xf numFmtId="0" fontId="0" fillId="0" borderId="12" xfId="0" applyFont="1" applyBorder="1" applyAlignment="1">
      <alignment horizontal="center"/>
    </xf>
    <xf numFmtId="164" fontId="0" fillId="0" borderId="9" xfId="0" applyNumberFormat="1" applyBorder="1" applyAlignment="1">
      <alignment horizontal="center"/>
    </xf>
    <xf numFmtId="0" fontId="0" fillId="0" borderId="9" xfId="0" applyBorder="1" applyAlignment="1">
      <alignment horizontal="center"/>
    </xf>
    <xf numFmtId="0" fontId="0" fillId="0" borderId="4" xfId="0" applyBorder="1" applyAlignment="1">
      <alignment horizontal="center"/>
    </xf>
    <xf numFmtId="164" fontId="3" fillId="0" borderId="9" xfId="0" applyNumberFormat="1" applyFont="1" applyFill="1" applyBorder="1" applyAlignment="1">
      <alignment horizontal="center"/>
    </xf>
    <xf numFmtId="164" fontId="3" fillId="0" borderId="4" xfId="0" applyNumberFormat="1" applyFont="1" applyFill="1" applyBorder="1" applyAlignment="1">
      <alignment horizontal="center"/>
    </xf>
    <xf numFmtId="0" fontId="0" fillId="0" borderId="12" xfId="0" applyFont="1" applyFill="1" applyBorder="1" applyAlignment="1">
      <alignment horizontal="center"/>
    </xf>
    <xf numFmtId="0" fontId="0" fillId="3" borderId="13" xfId="0" applyFill="1" applyBorder="1" applyAlignment="1">
      <alignment horizontal="center" wrapText="1"/>
    </xf>
    <xf numFmtId="0" fontId="0" fillId="3" borderId="11" xfId="0" applyFill="1" applyBorder="1" applyAlignment="1">
      <alignment horizontal="center" wrapText="1"/>
    </xf>
    <xf numFmtId="0" fontId="3" fillId="3" borderId="13" xfId="0" applyFont="1" applyFill="1" applyBorder="1" applyAlignment="1">
      <alignment horizontal="center" wrapText="1"/>
    </xf>
    <xf numFmtId="0" fontId="3" fillId="3" borderId="11" xfId="0" applyFont="1" applyFill="1" applyBorder="1" applyAlignment="1">
      <alignment horizontal="center" wrapText="1"/>
    </xf>
    <xf numFmtId="0" fontId="3" fillId="0" borderId="2" xfId="0" applyFont="1" applyBorder="1" applyAlignment="1">
      <alignment horizontal="center"/>
    </xf>
    <xf numFmtId="0" fontId="3" fillId="0" borderId="1" xfId="0" applyFont="1" applyBorder="1" applyAlignment="1">
      <alignment horizontal="center"/>
    </xf>
    <xf numFmtId="1" fontId="13" fillId="0" borderId="2" xfId="0" applyNumberFormat="1" applyFont="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6" fillId="2" borderId="11" xfId="0" applyFont="1" applyFill="1" applyBorder="1" applyAlignment="1">
      <alignment horizontal="center"/>
    </xf>
    <xf numFmtId="49" fontId="6" fillId="2" borderId="4" xfId="0" applyNumberFormat="1" applyFont="1" applyFill="1" applyBorder="1" applyAlignment="1">
      <alignment horizontal="center"/>
    </xf>
    <xf numFmtId="0" fontId="6" fillId="2" borderId="5" xfId="0" applyFont="1" applyFill="1" applyBorder="1" applyAlignment="1">
      <alignment horizontal="center"/>
    </xf>
    <xf numFmtId="49" fontId="0" fillId="0" borderId="8"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49" fontId="0" fillId="0" borderId="7"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cellXfs>
  <cellStyles count="13">
    <cellStyle name="Hyperlink" xfId="1" builtinId="8"/>
    <cellStyle name="Normal" xfId="0" builtinId="0"/>
    <cellStyle name="Normal 2" xfId="2"/>
    <cellStyle name="Normal 2 2" xfId="4"/>
    <cellStyle name="Normal 3" xfId="5"/>
    <cellStyle name="Normal 3 2" xfId="6"/>
    <cellStyle name="Normal 3 3" xfId="7"/>
    <cellStyle name="Normal 3 3 2" xfId="8"/>
    <cellStyle name="Normal 3 4" xfId="9"/>
    <cellStyle name="Normal 4" xfId="10"/>
    <cellStyle name="Normal 4 2" xfId="11"/>
    <cellStyle name="Normal 4 3" xfId="1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a:t>
            </a:r>
            <a:r>
              <a:rPr lang="en-GB" baseline="0"/>
              <a:t> 2bar</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Data'!$D$8:$D$32</c:f>
              <c:numCache>
                <c:formatCode>0.0</c:formatCode>
                <c:ptCount val="25"/>
                <c:pt idx="0">
                  <c:v>0</c:v>
                </c:pt>
                <c:pt idx="1">
                  <c:v>23813.399999999998</c:v>
                </c:pt>
                <c:pt idx="2">
                  <c:v>1839.8874172185431</c:v>
                </c:pt>
                <c:pt idx="3">
                  <c:v>1644.8735632183907</c:v>
                </c:pt>
                <c:pt idx="4">
                  <c:v>1534.8813559322034</c:v>
                </c:pt>
                <c:pt idx="5">
                  <c:v>1544.8727272727272</c:v>
                </c:pt>
                <c:pt idx="6">
                  <c:v>1551.1734317343173</c:v>
                </c:pt>
                <c:pt idx="7">
                  <c:v>1553.5727999999999</c:v>
                </c:pt>
                <c:pt idx="8">
                  <c:v>1565.6770981507823</c:v>
                </c:pt>
                <c:pt idx="9">
                  <c:v>1624.9672955974841</c:v>
                </c:pt>
                <c:pt idx="10">
                  <c:v>1623.2375434530704</c:v>
                </c:pt>
                <c:pt idx="11">
                  <c:v>1654.5691657866946</c:v>
                </c:pt>
                <c:pt idx="12">
                  <c:v>1642.2005928853757</c:v>
                </c:pt>
                <c:pt idx="13">
                  <c:v>1690.3461891643708</c:v>
                </c:pt>
                <c:pt idx="14">
                  <c:v>1690.962962962963</c:v>
                </c:pt>
                <c:pt idx="15">
                  <c:v>1721.5382113821138</c:v>
                </c:pt>
                <c:pt idx="16">
                  <c:v>1712.7449922958397</c:v>
                </c:pt>
                <c:pt idx="17">
                  <c:v>1740.1523323615161</c:v>
                </c:pt>
                <c:pt idx="18">
                  <c:v>1754.8551532033425</c:v>
                </c:pt>
                <c:pt idx="19">
                  <c:v>1757.8103448275861</c:v>
                </c:pt>
                <c:pt idx="20">
                  <c:v>1771.7095541401275</c:v>
                </c:pt>
                <c:pt idx="21">
                  <c:v>1796.5667276051188</c:v>
                </c:pt>
                <c:pt idx="22">
                  <c:v>1814.6912197996467</c:v>
                </c:pt>
                <c:pt idx="23">
                  <c:v>1817.4617996604411</c:v>
                </c:pt>
                <c:pt idx="24">
                  <c:v>1833.0784421283597</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Data'!$J$8:$J$32</c:f>
              <c:numCache>
                <c:formatCode>0.0</c:formatCode>
                <c:ptCount val="25"/>
                <c:pt idx="0">
                  <c:v>0</c:v>
                </c:pt>
                <c:pt idx="1">
                  <c:v>6905.2941176470576</c:v>
                </c:pt>
                <c:pt idx="2">
                  <c:v>1663.282208588957</c:v>
                </c:pt>
                <c:pt idx="3">
                  <c:v>1564.776515151515</c:v>
                </c:pt>
                <c:pt idx="4">
                  <c:v>1549.8849315068494</c:v>
                </c:pt>
                <c:pt idx="5">
                  <c:v>1570.4641255605382</c:v>
                </c:pt>
                <c:pt idx="6">
                  <c:v>1558.4878048780488</c:v>
                </c:pt>
                <c:pt idx="7">
                  <c:v>1596.4967637540453</c:v>
                </c:pt>
                <c:pt idx="8">
                  <c:v>1591.244318181818</c:v>
                </c:pt>
                <c:pt idx="9">
                  <c:v>1597.6534526854218</c:v>
                </c:pt>
                <c:pt idx="10">
                  <c:v>1614.3815635939322</c:v>
                </c:pt>
                <c:pt idx="11">
                  <c:v>1646.5623036649215</c:v>
                </c:pt>
                <c:pt idx="12">
                  <c:v>1665.3887240356082</c:v>
                </c:pt>
                <c:pt idx="13">
                  <c:v>1682.0957155879671</c:v>
                </c:pt>
                <c:pt idx="14">
                  <c:v>1678.9292493528906</c:v>
                </c:pt>
                <c:pt idx="15">
                  <c:v>1715.9263157894738</c:v>
                </c:pt>
                <c:pt idx="16">
                  <c:v>1720.363287250384</c:v>
                </c:pt>
                <c:pt idx="17">
                  <c:v>1739.96875</c:v>
                </c:pt>
                <c:pt idx="18">
                  <c:v>1740.3636995827537</c:v>
                </c:pt>
                <c:pt idx="19">
                  <c:v>1764.6790205162145</c:v>
                </c:pt>
                <c:pt idx="20">
                  <c:v>1775.8346007604564</c:v>
                </c:pt>
                <c:pt idx="21">
                  <c:v>1780.1791135397693</c:v>
                </c:pt>
                <c:pt idx="22">
                  <c:v>1793.9086115992966</c:v>
                </c:pt>
                <c:pt idx="23">
                  <c:v>1806.5778275475927</c:v>
                </c:pt>
                <c:pt idx="24">
                  <c:v>1818.7906976744189</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Data'!$P$8:$P$32</c:f>
              <c:numCache>
                <c:formatCode>0.0</c:formatCode>
                <c:ptCount val="25"/>
                <c:pt idx="0">
                  <c:v>0</c:v>
                </c:pt>
                <c:pt idx="1">
                  <c:v>3545.6571428571428</c:v>
                </c:pt>
                <c:pt idx="2">
                  <c:v>1647.75</c:v>
                </c:pt>
                <c:pt idx="3">
                  <c:v>1520.7204301075269</c:v>
                </c:pt>
                <c:pt idx="4">
                  <c:v>1524.1367292225202</c:v>
                </c:pt>
                <c:pt idx="5">
                  <c:v>1532.3891304347826</c:v>
                </c:pt>
                <c:pt idx="6">
                  <c:v>1536.2148148148146</c:v>
                </c:pt>
                <c:pt idx="7">
                  <c:v>1550.3656957928804</c:v>
                </c:pt>
                <c:pt idx="8">
                  <c:v>1584.0957746478873</c:v>
                </c:pt>
                <c:pt idx="9">
                  <c:v>1620.8118556701031</c:v>
                </c:pt>
                <c:pt idx="10">
                  <c:v>1606.3962920046347</c:v>
                </c:pt>
                <c:pt idx="11">
                  <c:v>1638.3650107991359</c:v>
                </c:pt>
                <c:pt idx="12">
                  <c:v>1658.3483807654563</c:v>
                </c:pt>
                <c:pt idx="13">
                  <c:v>1670.3146274149035</c:v>
                </c:pt>
                <c:pt idx="14">
                  <c:v>1677.4810671256455</c:v>
                </c:pt>
                <c:pt idx="15">
                  <c:v>1692.0219869706841</c:v>
                </c:pt>
                <c:pt idx="16">
                  <c:v>1714.637337413925</c:v>
                </c:pt>
                <c:pt idx="17">
                  <c:v>1742.5267727930536</c:v>
                </c:pt>
                <c:pt idx="18">
                  <c:v>1741.0520833333333</c:v>
                </c:pt>
                <c:pt idx="19">
                  <c:v>1765.9234323432343</c:v>
                </c:pt>
                <c:pt idx="20">
                  <c:v>1773.1720430107525</c:v>
                </c:pt>
                <c:pt idx="21">
                  <c:v>1792.3276699029122</c:v>
                </c:pt>
                <c:pt idx="22">
                  <c:v>1798.5644783118405</c:v>
                </c:pt>
                <c:pt idx="23">
                  <c:v>1817.7735211267607</c:v>
                </c:pt>
                <c:pt idx="24">
                  <c:v>1836.1914893617022</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Data'!$V$8:$V$32</c:f>
              <c:numCache>
                <c:formatCode>0.0</c:formatCode>
                <c:ptCount val="25"/>
                <c:pt idx="0">
                  <c:v>0</c:v>
                </c:pt>
                <c:pt idx="1">
                  <c:v>13416</c:v>
                </c:pt>
                <c:pt idx="2">
                  <c:v>1793.9150326797385</c:v>
                </c:pt>
                <c:pt idx="3">
                  <c:v>1415.3404255319149</c:v>
                </c:pt>
                <c:pt idx="4">
                  <c:v>1511.9067357512954</c:v>
                </c:pt>
                <c:pt idx="5">
                  <c:v>1506.0260303687635</c:v>
                </c:pt>
                <c:pt idx="6">
                  <c:v>1554.5912408759123</c:v>
                </c:pt>
                <c:pt idx="7">
                  <c:v>1570.0143540669858</c:v>
                </c:pt>
                <c:pt idx="8">
                  <c:v>1581.058156028369</c:v>
                </c:pt>
                <c:pt idx="9">
                  <c:v>1586.332056194125</c:v>
                </c:pt>
                <c:pt idx="10">
                  <c:v>1600.8890160183066</c:v>
                </c:pt>
                <c:pt idx="11">
                  <c:v>1633.1800847457628</c:v>
                </c:pt>
                <c:pt idx="12">
                  <c:v>1633.9160975609757</c:v>
                </c:pt>
                <c:pt idx="13">
                  <c:v>1650.9167429094236</c:v>
                </c:pt>
                <c:pt idx="14">
                  <c:v>1648.4310051107325</c:v>
                </c:pt>
                <c:pt idx="15">
                  <c:v>1679.2306464485234</c:v>
                </c:pt>
                <c:pt idx="16">
                  <c:v>1684.150489089541</c:v>
                </c:pt>
                <c:pt idx="17">
                  <c:v>1701.496408045977</c:v>
                </c:pt>
                <c:pt idx="18">
                  <c:v>1717.3362831858408</c:v>
                </c:pt>
                <c:pt idx="19">
                  <c:v>1743.0636363636363</c:v>
                </c:pt>
                <c:pt idx="20">
                  <c:v>1744.7364147407866</c:v>
                </c:pt>
                <c:pt idx="21">
                  <c:v>1770.5564853556482</c:v>
                </c:pt>
                <c:pt idx="22">
                  <c:v>1779.397465437788</c:v>
                </c:pt>
                <c:pt idx="23">
                  <c:v>1795.4348308374931</c:v>
                </c:pt>
                <c:pt idx="24">
                  <c:v>1806.0694294940797</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Data'!$AB$8:$AB$32</c:f>
              <c:numCache>
                <c:formatCode>0.0</c:formatCode>
                <c:ptCount val="25"/>
                <c:pt idx="0">
                  <c:v>0</c:v>
                </c:pt>
                <c:pt idx="1">
                  <c:v>6266.6842105263158</c:v>
                </c:pt>
                <c:pt idx="2">
                  <c:v>1611.4189944134077</c:v>
                </c:pt>
                <c:pt idx="3">
                  <c:v>1439.9068965517242</c:v>
                </c:pt>
                <c:pt idx="4">
                  <c:v>1488.3548387096773</c:v>
                </c:pt>
                <c:pt idx="5">
                  <c:v>1513.5075268817204</c:v>
                </c:pt>
                <c:pt idx="6">
                  <c:v>1550</c:v>
                </c:pt>
                <c:pt idx="7">
                  <c:v>1525.4370015948964</c:v>
                </c:pt>
                <c:pt idx="8">
                  <c:v>1588.7779329608938</c:v>
                </c:pt>
                <c:pt idx="9">
                  <c:v>1591.1637055837564</c:v>
                </c:pt>
                <c:pt idx="10">
                  <c:v>1623.0895522388057</c:v>
                </c:pt>
                <c:pt idx="11">
                  <c:v>1618.5882967607106</c:v>
                </c:pt>
                <c:pt idx="12">
                  <c:v>1626.3288331726133</c:v>
                </c:pt>
                <c:pt idx="13">
                  <c:v>1637.7189189189189</c:v>
                </c:pt>
                <c:pt idx="14">
                  <c:v>1633.8194794290512</c:v>
                </c:pt>
                <c:pt idx="15">
                  <c:v>1657.8317384370016</c:v>
                </c:pt>
                <c:pt idx="16">
                  <c:v>1671.5849478390462</c:v>
                </c:pt>
                <c:pt idx="17">
                  <c:v>1691.7314814814813</c:v>
                </c:pt>
                <c:pt idx="18">
                  <c:v>1696.2889039242218</c:v>
                </c:pt>
                <c:pt idx="19">
                  <c:v>1708.1360103626944</c:v>
                </c:pt>
                <c:pt idx="20">
                  <c:v>1732.2781211372064</c:v>
                </c:pt>
                <c:pt idx="21">
                  <c:v>1747.1659726353362</c:v>
                </c:pt>
                <c:pt idx="22">
                  <c:v>1759.0080229226362</c:v>
                </c:pt>
                <c:pt idx="23">
                  <c:v>1765.3281767955798</c:v>
                </c:pt>
                <c:pt idx="24">
                  <c:v>1795.1868659903896</c:v>
                </c:pt>
              </c:numCache>
            </c:numRef>
          </c:val>
          <c:smooth val="0"/>
        </c:ser>
        <c:ser>
          <c:idx val="5"/>
          <c:order val="5"/>
          <c:tx>
            <c:strRef>
              <c:f>'8310 Data'!$AF$4</c:f>
              <c:strCache>
                <c:ptCount val="1"/>
                <c:pt idx="0">
                  <c:v>2.5°</c:v>
                </c:pt>
              </c:strCache>
            </c:strRef>
          </c:tx>
          <c:marker>
            <c:symbol val="none"/>
          </c:marker>
          <c:val>
            <c:numRef>
              <c:f>'8310 Data'!$AH$8:$AH$32</c:f>
              <c:numCache>
                <c:formatCode>0.0</c:formatCode>
                <c:ptCount val="25"/>
                <c:pt idx="0">
                  <c:v>0</c:v>
                </c:pt>
                <c:pt idx="1">
                  <c:v>6583.7777777777774</c:v>
                </c:pt>
                <c:pt idx="2">
                  <c:v>1602.8784530386738</c:v>
                </c:pt>
                <c:pt idx="3">
                  <c:v>1424.9762711864407</c:v>
                </c:pt>
                <c:pt idx="4">
                  <c:v>1470.6210268948655</c:v>
                </c:pt>
                <c:pt idx="5">
                  <c:v>1466.9373695198331</c:v>
                </c:pt>
                <c:pt idx="6">
                  <c:v>1528.8551236749117</c:v>
                </c:pt>
                <c:pt idx="7">
                  <c:v>1537.4680187207489</c:v>
                </c:pt>
                <c:pt idx="8">
                  <c:v>1555.5778688524588</c:v>
                </c:pt>
                <c:pt idx="9">
                  <c:v>1561.9937655860349</c:v>
                </c:pt>
                <c:pt idx="10">
                  <c:v>1594.8870056497176</c:v>
                </c:pt>
                <c:pt idx="11">
                  <c:v>1584.7095088819226</c:v>
                </c:pt>
                <c:pt idx="12">
                  <c:v>1618.8941289701634</c:v>
                </c:pt>
                <c:pt idx="13">
                  <c:v>1636.6753832281333</c:v>
                </c:pt>
                <c:pt idx="14">
                  <c:v>1640.6461148648648</c:v>
                </c:pt>
                <c:pt idx="15">
                  <c:v>1669.020618556701</c:v>
                </c:pt>
                <c:pt idx="16">
                  <c:v>1682.4557057057054</c:v>
                </c:pt>
                <c:pt idx="17">
                  <c:v>1699.8081603435933</c:v>
                </c:pt>
                <c:pt idx="18">
                  <c:v>1707.102931152011</c:v>
                </c:pt>
                <c:pt idx="19">
                  <c:v>1732.2098765432097</c:v>
                </c:pt>
                <c:pt idx="20">
                  <c:v>1743.8293897882938</c:v>
                </c:pt>
                <c:pt idx="21">
                  <c:v>1755.2800718132853</c:v>
                </c:pt>
                <c:pt idx="22">
                  <c:v>1766.2466858789624</c:v>
                </c:pt>
                <c:pt idx="23">
                  <c:v>1793.2522123893807</c:v>
                </c:pt>
                <c:pt idx="24">
                  <c:v>1804.52281266774</c:v>
                </c:pt>
              </c:numCache>
            </c:numRef>
          </c:val>
          <c:smooth val="0"/>
        </c:ser>
        <c:ser>
          <c:idx val="6"/>
          <c:order val="6"/>
          <c:tx>
            <c:strRef>
              <c:f>'8310 Data'!$AL$4</c:f>
              <c:strCache>
                <c:ptCount val="1"/>
                <c:pt idx="0">
                  <c:v>3°</c:v>
                </c:pt>
              </c:strCache>
            </c:strRef>
          </c:tx>
          <c:marker>
            <c:symbol val="none"/>
          </c:marker>
          <c:val>
            <c:numRef>
              <c:f>'8310 Data'!$AN$8:$AN$32</c:f>
              <c:numCache>
                <c:formatCode>0.0</c:formatCode>
                <c:ptCount val="25"/>
                <c:pt idx="0">
                  <c:v>0</c:v>
                </c:pt>
                <c:pt idx="1">
                  <c:v>3146</c:v>
                </c:pt>
                <c:pt idx="2">
                  <c:v>1451.5469613259668</c:v>
                </c:pt>
                <c:pt idx="3">
                  <c:v>1459.6111111111111</c:v>
                </c:pt>
                <c:pt idx="4">
                  <c:v>1400.3814432989691</c:v>
                </c:pt>
                <c:pt idx="5">
                  <c:v>1491.8028455284555</c:v>
                </c:pt>
                <c:pt idx="6">
                  <c:v>1485.7109929078015</c:v>
                </c:pt>
                <c:pt idx="7">
                  <c:v>1529.5807926829268</c:v>
                </c:pt>
                <c:pt idx="8">
                  <c:v>1511.9986206896551</c:v>
                </c:pt>
                <c:pt idx="9">
                  <c:v>1568.2290640394092</c:v>
                </c:pt>
                <c:pt idx="10">
                  <c:v>1564.0707070707069</c:v>
                </c:pt>
                <c:pt idx="11">
                  <c:v>1594.2702980472764</c:v>
                </c:pt>
                <c:pt idx="12">
                  <c:v>1581.5219465648854</c:v>
                </c:pt>
                <c:pt idx="13">
                  <c:v>1608.3595406360423</c:v>
                </c:pt>
                <c:pt idx="14">
                  <c:v>1613.7082644628099</c:v>
                </c:pt>
                <c:pt idx="15">
                  <c:v>1617.975155279503</c:v>
                </c:pt>
                <c:pt idx="16">
                  <c:v>1648.2912692589873</c:v>
                </c:pt>
                <c:pt idx="17">
                  <c:v>1652.5776699029127</c:v>
                </c:pt>
                <c:pt idx="18">
                  <c:v>1675.1403858948768</c:v>
                </c:pt>
                <c:pt idx="19">
                  <c:v>1678.0634115409005</c:v>
                </c:pt>
                <c:pt idx="20">
                  <c:v>1692.3384146341464</c:v>
                </c:pt>
                <c:pt idx="21">
                  <c:v>1717.1617990654204</c:v>
                </c:pt>
                <c:pt idx="22">
                  <c:v>1734.0343855693347</c:v>
                </c:pt>
                <c:pt idx="23">
                  <c:v>1748.5885558583104</c:v>
                </c:pt>
                <c:pt idx="24">
                  <c:v>1769.8206896551719</c:v>
                </c:pt>
              </c:numCache>
            </c:numRef>
          </c:val>
          <c:smooth val="0"/>
        </c:ser>
        <c:ser>
          <c:idx val="7"/>
          <c:order val="7"/>
          <c:tx>
            <c:strRef>
              <c:f>'8310 Data'!$AR$4</c:f>
              <c:strCache>
                <c:ptCount val="1"/>
                <c:pt idx="0">
                  <c:v>3.5°</c:v>
                </c:pt>
              </c:strCache>
            </c:strRef>
          </c:tx>
          <c:marker>
            <c:symbol val="none"/>
          </c:marker>
          <c:val>
            <c:numRef>
              <c:f>'8310 Data'!$AT$8:$AT$32</c:f>
              <c:numCache>
                <c:formatCode>0.0</c:formatCode>
                <c:ptCount val="25"/>
                <c:pt idx="0">
                  <c:v>0</c:v>
                </c:pt>
                <c:pt idx="1">
                  <c:v>5723.0952380952376</c:v>
                </c:pt>
                <c:pt idx="2">
                  <c:v>1494.7173913043478</c:v>
                </c:pt>
                <c:pt idx="3">
                  <c:v>1332.6160714285713</c:v>
                </c:pt>
                <c:pt idx="4">
                  <c:v>1306.5622009569379</c:v>
                </c:pt>
                <c:pt idx="5">
                  <c:v>1375.837429111531</c:v>
                </c:pt>
                <c:pt idx="6">
                  <c:v>1382.8377049180328</c:v>
                </c:pt>
                <c:pt idx="7">
                  <c:v>1439.971056439942</c:v>
                </c:pt>
                <c:pt idx="8">
                  <c:v>1424.6183699870633</c:v>
                </c:pt>
                <c:pt idx="9">
                  <c:v>1476.9848484848485</c:v>
                </c:pt>
                <c:pt idx="10">
                  <c:v>1494.0545454545456</c:v>
                </c:pt>
                <c:pt idx="11">
                  <c:v>1505.3385826771655</c:v>
                </c:pt>
                <c:pt idx="12">
                  <c:v>1511.898814949863</c:v>
                </c:pt>
                <c:pt idx="13">
                  <c:v>1535.0168208578636</c:v>
                </c:pt>
                <c:pt idx="14">
                  <c:v>1548.8498023715415</c:v>
                </c:pt>
                <c:pt idx="15">
                  <c:v>1551.1627043090637</c:v>
                </c:pt>
                <c:pt idx="16">
                  <c:v>1572.9539985845718</c:v>
                </c:pt>
                <c:pt idx="17">
                  <c:v>1586.9946773120425</c:v>
                </c:pt>
                <c:pt idx="18">
                  <c:v>1602.3719008264461</c:v>
                </c:pt>
                <c:pt idx="19">
                  <c:v>1617.3506097560978</c:v>
                </c:pt>
                <c:pt idx="20">
                  <c:v>1634.0252347417843</c:v>
                </c:pt>
                <c:pt idx="21">
                  <c:v>1656.552616769837</c:v>
                </c:pt>
                <c:pt idx="22">
                  <c:v>1680.3309859154929</c:v>
                </c:pt>
                <c:pt idx="23">
                  <c:v>1689.6311087756173</c:v>
                </c:pt>
                <c:pt idx="24">
                  <c:v>1713.2472137791287</c:v>
                </c:pt>
              </c:numCache>
            </c:numRef>
          </c:val>
          <c:smooth val="0"/>
        </c:ser>
        <c:ser>
          <c:idx val="8"/>
          <c:order val="8"/>
          <c:tx>
            <c:strRef>
              <c:f>'8310 Data'!$AX$4</c:f>
              <c:strCache>
                <c:ptCount val="1"/>
                <c:pt idx="0">
                  <c:v>4°</c:v>
                </c:pt>
              </c:strCache>
            </c:strRef>
          </c:tx>
          <c:marker>
            <c:symbol val="none"/>
          </c:marker>
          <c:val>
            <c:numRef>
              <c:f>'8310 Data'!$AZ$8:$AZ$32</c:f>
              <c:numCache>
                <c:formatCode>0.0</c:formatCode>
                <c:ptCount val="25"/>
                <c:pt idx="0">
                  <c:v>0</c:v>
                </c:pt>
                <c:pt idx="1">
                  <c:v>7036.823529411763</c:v>
                </c:pt>
                <c:pt idx="2">
                  <c:v>1497.4248704663214</c:v>
                </c:pt>
                <c:pt idx="3">
                  <c:v>1267.4024024024022</c:v>
                </c:pt>
                <c:pt idx="4">
                  <c:v>1277.5259433962265</c:v>
                </c:pt>
                <c:pt idx="5">
                  <c:v>1258.5249537892792</c:v>
                </c:pt>
                <c:pt idx="6">
                  <c:v>1329.3292682926829</c:v>
                </c:pt>
                <c:pt idx="7">
                  <c:v>1328.1961852861036</c:v>
                </c:pt>
                <c:pt idx="8">
                  <c:v>1379.6308805790109</c:v>
                </c:pt>
                <c:pt idx="9">
                  <c:v>1394.117711771177</c:v>
                </c:pt>
                <c:pt idx="10">
                  <c:v>1419.6469408224673</c:v>
                </c:pt>
                <c:pt idx="11">
                  <c:v>1423.4758364312268</c:v>
                </c:pt>
                <c:pt idx="12">
                  <c:v>1455.7091222030981</c:v>
                </c:pt>
                <c:pt idx="13">
                  <c:v>1466.8123993558775</c:v>
                </c:pt>
                <c:pt idx="14">
                  <c:v>1477.3270535041447</c:v>
                </c:pt>
                <c:pt idx="15">
                  <c:v>1494.3959971408146</c:v>
                </c:pt>
                <c:pt idx="16">
                  <c:v>1496.6895622895622</c:v>
                </c:pt>
                <c:pt idx="17">
                  <c:v>1527.050576184379</c:v>
                </c:pt>
                <c:pt idx="18">
                  <c:v>1535.8865853658538</c:v>
                </c:pt>
                <c:pt idx="19">
                  <c:v>1559.3503821281597</c:v>
                </c:pt>
                <c:pt idx="20">
                  <c:v>1567.5278559369724</c:v>
                </c:pt>
                <c:pt idx="21">
                  <c:v>1592.1383036196651</c:v>
                </c:pt>
                <c:pt idx="22">
                  <c:v>1611.5104602510462</c:v>
                </c:pt>
                <c:pt idx="23">
                  <c:v>1625.8478260869563</c:v>
                </c:pt>
                <c:pt idx="24">
                  <c:v>1640.2993630573246</c:v>
                </c:pt>
              </c:numCache>
            </c:numRef>
          </c:val>
          <c:smooth val="0"/>
        </c:ser>
        <c:ser>
          <c:idx val="9"/>
          <c:order val="9"/>
          <c:tx>
            <c:strRef>
              <c:f>'8310 Data'!$BD$4</c:f>
              <c:strCache>
                <c:ptCount val="1"/>
                <c:pt idx="0">
                  <c:v>4.5°</c:v>
                </c:pt>
              </c:strCache>
            </c:strRef>
          </c:tx>
          <c:marker>
            <c:symbol val="none"/>
          </c:marker>
          <c:val>
            <c:numRef>
              <c:f>'8310 Data'!$BF$8:$BF$32</c:f>
              <c:numCache>
                <c:formatCode>0.0</c:formatCode>
                <c:ptCount val="25"/>
                <c:pt idx="0">
                  <c:v>0</c:v>
                </c:pt>
                <c:pt idx="1">
                  <c:v>4968.8888888888887</c:v>
                </c:pt>
                <c:pt idx="2">
                  <c:v>1540.1614583333333</c:v>
                </c:pt>
                <c:pt idx="3">
                  <c:v>1258.6180124223602</c:v>
                </c:pt>
                <c:pt idx="4">
                  <c:v>1264.1022727272727</c:v>
                </c:pt>
                <c:pt idx="5">
                  <c:v>1265.0522522522522</c:v>
                </c:pt>
                <c:pt idx="6">
                  <c:v>1315.2420886075947</c:v>
                </c:pt>
                <c:pt idx="7">
                  <c:v>1316.7887700534759</c:v>
                </c:pt>
                <c:pt idx="8">
                  <c:v>1358.5153664302597</c:v>
                </c:pt>
                <c:pt idx="9">
                  <c:v>1366.7153762268265</c:v>
                </c:pt>
                <c:pt idx="10">
                  <c:v>1392.5676470588237</c:v>
                </c:pt>
                <c:pt idx="11">
                  <c:v>1408.1912568306011</c:v>
                </c:pt>
                <c:pt idx="12">
                  <c:v>1434.0590717299576</c:v>
                </c:pt>
                <c:pt idx="13">
                  <c:v>1433.3787638668782</c:v>
                </c:pt>
                <c:pt idx="14">
                  <c:v>1464.1069042316258</c:v>
                </c:pt>
                <c:pt idx="15">
                  <c:v>1476.6851332398317</c:v>
                </c:pt>
                <c:pt idx="16">
                  <c:v>1484.6120689655172</c:v>
                </c:pt>
                <c:pt idx="17">
                  <c:v>1502.2240506329113</c:v>
                </c:pt>
                <c:pt idx="18">
                  <c:v>1505.3890229191798</c:v>
                </c:pt>
                <c:pt idx="19">
                  <c:v>1537.4916426512966</c:v>
                </c:pt>
                <c:pt idx="20">
                  <c:v>1546.9784530386739</c:v>
                </c:pt>
                <c:pt idx="21">
                  <c:v>1568.6620395088094</c:v>
                </c:pt>
                <c:pt idx="22">
                  <c:v>1577.4047373841399</c:v>
                </c:pt>
                <c:pt idx="23">
                  <c:v>1601.7446597118726</c:v>
                </c:pt>
                <c:pt idx="24">
                  <c:v>1618.8381502890172</c:v>
                </c:pt>
              </c:numCache>
            </c:numRef>
          </c:val>
          <c:smooth val="0"/>
        </c:ser>
        <c:ser>
          <c:idx val="10"/>
          <c:order val="10"/>
          <c:tx>
            <c:strRef>
              <c:f>'8310 Data'!$BJ$4</c:f>
              <c:strCache>
                <c:ptCount val="1"/>
                <c:pt idx="0">
                  <c:v>5°</c:v>
                </c:pt>
              </c:strCache>
            </c:strRef>
          </c:tx>
          <c:marker>
            <c:symbol val="none"/>
          </c:marker>
          <c:val>
            <c:numRef>
              <c:f>'8310 Data'!$BL$8:$BL$32</c:f>
              <c:numCache>
                <c:formatCode>0.0</c:formatCode>
                <c:ptCount val="25"/>
                <c:pt idx="0">
                  <c:v>0</c:v>
                </c:pt>
                <c:pt idx="1">
                  <c:v>1495.5064935064934</c:v>
                </c:pt>
                <c:pt idx="2">
                  <c:v>1026.5272727272727</c:v>
                </c:pt>
                <c:pt idx="3">
                  <c:v>1036.5922330097087</c:v>
                </c:pt>
                <c:pt idx="4">
                  <c:v>1097.7309160305344</c:v>
                </c:pt>
                <c:pt idx="5">
                  <c:v>1143.2451612903224</c:v>
                </c:pt>
                <c:pt idx="6">
                  <c:v>1179.7592067988669</c:v>
                </c:pt>
                <c:pt idx="7">
                  <c:v>1226.5159642401022</c:v>
                </c:pt>
                <c:pt idx="8">
                  <c:v>1277.8955732122588</c:v>
                </c:pt>
                <c:pt idx="9">
                  <c:v>1322.3972602739725</c:v>
                </c:pt>
                <c:pt idx="10">
                  <c:v>1330.7737296260786</c:v>
                </c:pt>
                <c:pt idx="11">
                  <c:v>1348.0595555555556</c:v>
                </c:pt>
                <c:pt idx="12">
                  <c:v>1384.3876543209876</c:v>
                </c:pt>
                <c:pt idx="13">
                  <c:v>1416.1619339984652</c:v>
                </c:pt>
                <c:pt idx="14">
                  <c:v>1414.9941775836971</c:v>
                </c:pt>
                <c:pt idx="15">
                  <c:v>1447.8328785811732</c:v>
                </c:pt>
                <c:pt idx="16">
                  <c:v>1458.5611183355006</c:v>
                </c:pt>
                <c:pt idx="17">
                  <c:v>1481.7991347342397</c:v>
                </c:pt>
                <c:pt idx="18">
                  <c:v>1491.2195845697329</c:v>
                </c:pt>
                <c:pt idx="19">
                  <c:v>1518.1931818181815</c:v>
                </c:pt>
                <c:pt idx="20">
                  <c:v>1537.4799780581459</c:v>
                </c:pt>
                <c:pt idx="21">
                  <c:v>1550.7456464379948</c:v>
                </c:pt>
                <c:pt idx="22">
                  <c:v>1570.8100358422937</c:v>
                </c:pt>
                <c:pt idx="23">
                  <c:v>1584.5712871287128</c:v>
                </c:pt>
                <c:pt idx="24">
                  <c:v>1615.0081613058089</c:v>
                </c:pt>
              </c:numCache>
            </c:numRef>
          </c:val>
          <c:smooth val="0"/>
        </c:ser>
        <c:dLbls>
          <c:showLegendKey val="0"/>
          <c:showVal val="0"/>
          <c:showCatName val="0"/>
          <c:showSerName val="0"/>
          <c:showPercent val="0"/>
          <c:showBubbleSize val="0"/>
        </c:dLbls>
        <c:marker val="1"/>
        <c:smooth val="0"/>
        <c:axId val="48932736"/>
        <c:axId val="48939008"/>
      </c:lineChart>
      <c:catAx>
        <c:axId val="489327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48939008"/>
        <c:crosses val="autoZero"/>
        <c:auto val="1"/>
        <c:lblAlgn val="ctr"/>
        <c:lblOffset val="100"/>
        <c:tickLblSkip val="1"/>
        <c:tickMarkSkip val="1"/>
        <c:noMultiLvlLbl val="0"/>
      </c:catAx>
      <c:valAx>
        <c:axId val="48939008"/>
        <c:scaling>
          <c:orientation val="minMax"/>
          <c:max val="2000"/>
          <c:min val="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932736"/>
        <c:crosses val="autoZero"/>
        <c:crossBetween val="midCat"/>
      </c:valAx>
      <c:spPr>
        <a:solidFill>
          <a:srgbClr val="C0C0C0"/>
        </a:solidFill>
        <a:ln w="12700">
          <a:solidFill>
            <a:srgbClr val="808080"/>
          </a:solidFill>
          <a:prstDash val="solid"/>
        </a:ln>
      </c:spPr>
    </c:plotArea>
    <c:legend>
      <c:legendPos val="r"/>
      <c:layout>
        <c:manualLayout>
          <c:xMode val="edge"/>
          <c:yMode val="edge"/>
          <c:x val="0.91162979306249958"/>
          <c:y val="0.20155795711782445"/>
          <c:w val="7.8782799964914441E-2"/>
          <c:h val="0.6660174927990735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2bar</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Data'!$B$8:$B$32</c:f>
              <c:numCache>
                <c:formatCode>0.00</c:formatCode>
                <c:ptCount val="25"/>
                <c:pt idx="0">
                  <c:v>2E-3</c:v>
                </c:pt>
                <c:pt idx="1">
                  <c:v>0.05</c:v>
                </c:pt>
                <c:pt idx="2">
                  <c:v>1.51</c:v>
                </c:pt>
                <c:pt idx="3">
                  <c:v>2.61</c:v>
                </c:pt>
                <c:pt idx="4">
                  <c:v>3.54</c:v>
                </c:pt>
                <c:pt idx="5">
                  <c:v>4.4000000000000004</c:v>
                </c:pt>
                <c:pt idx="6">
                  <c:v>5.42</c:v>
                </c:pt>
                <c:pt idx="7">
                  <c:v>6.25</c:v>
                </c:pt>
                <c:pt idx="8">
                  <c:v>7.03</c:v>
                </c:pt>
                <c:pt idx="9">
                  <c:v>7.95</c:v>
                </c:pt>
                <c:pt idx="10">
                  <c:v>8.6300000000000008</c:v>
                </c:pt>
                <c:pt idx="11">
                  <c:v>9.4700000000000006</c:v>
                </c:pt>
                <c:pt idx="12">
                  <c:v>10.119999999999999</c:v>
                </c:pt>
                <c:pt idx="13">
                  <c:v>10.89</c:v>
                </c:pt>
                <c:pt idx="14">
                  <c:v>11.61</c:v>
                </c:pt>
                <c:pt idx="15">
                  <c:v>12.3</c:v>
                </c:pt>
                <c:pt idx="16">
                  <c:v>12.98</c:v>
                </c:pt>
                <c:pt idx="17">
                  <c:v>13.72</c:v>
                </c:pt>
                <c:pt idx="18">
                  <c:v>14.36</c:v>
                </c:pt>
                <c:pt idx="19">
                  <c:v>15.08</c:v>
                </c:pt>
                <c:pt idx="20">
                  <c:v>15.7</c:v>
                </c:pt>
                <c:pt idx="21">
                  <c:v>16.41</c:v>
                </c:pt>
                <c:pt idx="22">
                  <c:v>16.97</c:v>
                </c:pt>
                <c:pt idx="23">
                  <c:v>17.670000000000002</c:v>
                </c:pt>
                <c:pt idx="24">
                  <c:v>18.23</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Data'!$H$8:$H$32</c:f>
              <c:numCache>
                <c:formatCode>0.00</c:formatCode>
                <c:ptCount val="25"/>
                <c:pt idx="0">
                  <c:v>0</c:v>
                </c:pt>
                <c:pt idx="1">
                  <c:v>0.17</c:v>
                </c:pt>
                <c:pt idx="2">
                  <c:v>1.63</c:v>
                </c:pt>
                <c:pt idx="3">
                  <c:v>2.64</c:v>
                </c:pt>
                <c:pt idx="4">
                  <c:v>3.65</c:v>
                </c:pt>
                <c:pt idx="5">
                  <c:v>4.46</c:v>
                </c:pt>
                <c:pt idx="6">
                  <c:v>5.33</c:v>
                </c:pt>
                <c:pt idx="7">
                  <c:v>6.18</c:v>
                </c:pt>
                <c:pt idx="8">
                  <c:v>7.04</c:v>
                </c:pt>
                <c:pt idx="9">
                  <c:v>7.82</c:v>
                </c:pt>
                <c:pt idx="10">
                  <c:v>8.57</c:v>
                </c:pt>
                <c:pt idx="11">
                  <c:v>9.5500000000000007</c:v>
                </c:pt>
                <c:pt idx="12">
                  <c:v>10.11</c:v>
                </c:pt>
                <c:pt idx="13">
                  <c:v>10.97</c:v>
                </c:pt>
                <c:pt idx="14">
                  <c:v>11.59</c:v>
                </c:pt>
                <c:pt idx="15">
                  <c:v>12.35</c:v>
                </c:pt>
                <c:pt idx="16">
                  <c:v>13.02</c:v>
                </c:pt>
                <c:pt idx="17">
                  <c:v>13.76</c:v>
                </c:pt>
                <c:pt idx="18">
                  <c:v>14.38</c:v>
                </c:pt>
                <c:pt idx="19">
                  <c:v>15.11</c:v>
                </c:pt>
                <c:pt idx="20">
                  <c:v>15.78</c:v>
                </c:pt>
                <c:pt idx="21">
                  <c:v>16.47</c:v>
                </c:pt>
                <c:pt idx="22">
                  <c:v>17.07</c:v>
                </c:pt>
                <c:pt idx="23">
                  <c:v>17.86</c:v>
                </c:pt>
                <c:pt idx="24">
                  <c:v>18.489999999999998</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Data'!$N$8:$N$32</c:f>
              <c:numCache>
                <c:formatCode>0.00</c:formatCode>
                <c:ptCount val="25"/>
                <c:pt idx="0">
                  <c:v>0</c:v>
                </c:pt>
                <c:pt idx="1">
                  <c:v>0.35</c:v>
                </c:pt>
                <c:pt idx="2">
                  <c:v>1.72</c:v>
                </c:pt>
                <c:pt idx="3">
                  <c:v>2.79</c:v>
                </c:pt>
                <c:pt idx="4">
                  <c:v>3.73</c:v>
                </c:pt>
                <c:pt idx="5">
                  <c:v>4.5999999999999996</c:v>
                </c:pt>
                <c:pt idx="6">
                  <c:v>5.4</c:v>
                </c:pt>
                <c:pt idx="7">
                  <c:v>6.18</c:v>
                </c:pt>
                <c:pt idx="8">
                  <c:v>7.1</c:v>
                </c:pt>
                <c:pt idx="9">
                  <c:v>7.76</c:v>
                </c:pt>
                <c:pt idx="10">
                  <c:v>8.6300000000000008</c:v>
                </c:pt>
                <c:pt idx="11">
                  <c:v>9.26</c:v>
                </c:pt>
                <c:pt idx="12">
                  <c:v>10.19</c:v>
                </c:pt>
                <c:pt idx="13">
                  <c:v>10.87</c:v>
                </c:pt>
                <c:pt idx="14">
                  <c:v>11.62</c:v>
                </c:pt>
                <c:pt idx="15">
                  <c:v>12.28</c:v>
                </c:pt>
                <c:pt idx="16">
                  <c:v>13.07</c:v>
                </c:pt>
                <c:pt idx="17">
                  <c:v>13.82</c:v>
                </c:pt>
                <c:pt idx="18">
                  <c:v>14.4</c:v>
                </c:pt>
                <c:pt idx="19">
                  <c:v>15.15</c:v>
                </c:pt>
                <c:pt idx="20">
                  <c:v>15.81</c:v>
                </c:pt>
                <c:pt idx="21">
                  <c:v>16.48</c:v>
                </c:pt>
                <c:pt idx="22">
                  <c:v>17.059999999999999</c:v>
                </c:pt>
                <c:pt idx="23">
                  <c:v>17.75</c:v>
                </c:pt>
                <c:pt idx="24">
                  <c:v>18.329999999999998</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Data'!$T$8:$T$32</c:f>
              <c:numCache>
                <c:formatCode>0.00</c:formatCode>
                <c:ptCount val="25"/>
                <c:pt idx="0">
                  <c:v>0</c:v>
                </c:pt>
                <c:pt idx="1">
                  <c:v>0.1</c:v>
                </c:pt>
                <c:pt idx="2">
                  <c:v>1.53</c:v>
                </c:pt>
                <c:pt idx="3">
                  <c:v>2.82</c:v>
                </c:pt>
                <c:pt idx="4">
                  <c:v>3.86</c:v>
                </c:pt>
                <c:pt idx="5">
                  <c:v>4.6100000000000003</c:v>
                </c:pt>
                <c:pt idx="6">
                  <c:v>5.48</c:v>
                </c:pt>
                <c:pt idx="7">
                  <c:v>6.27</c:v>
                </c:pt>
                <c:pt idx="8">
                  <c:v>7.05</c:v>
                </c:pt>
                <c:pt idx="9">
                  <c:v>7.83</c:v>
                </c:pt>
                <c:pt idx="10">
                  <c:v>8.74</c:v>
                </c:pt>
                <c:pt idx="11">
                  <c:v>9.44</c:v>
                </c:pt>
                <c:pt idx="12">
                  <c:v>10.25</c:v>
                </c:pt>
                <c:pt idx="13">
                  <c:v>10.93</c:v>
                </c:pt>
                <c:pt idx="14">
                  <c:v>11.74</c:v>
                </c:pt>
                <c:pt idx="15">
                  <c:v>12.53</c:v>
                </c:pt>
                <c:pt idx="16">
                  <c:v>13.29</c:v>
                </c:pt>
                <c:pt idx="17">
                  <c:v>13.92</c:v>
                </c:pt>
                <c:pt idx="18">
                  <c:v>14.69</c:v>
                </c:pt>
                <c:pt idx="19">
                  <c:v>15.4</c:v>
                </c:pt>
                <c:pt idx="20">
                  <c:v>16.010000000000002</c:v>
                </c:pt>
                <c:pt idx="21">
                  <c:v>16.73</c:v>
                </c:pt>
                <c:pt idx="22">
                  <c:v>17.36</c:v>
                </c:pt>
                <c:pt idx="23">
                  <c:v>18.03</c:v>
                </c:pt>
                <c:pt idx="24">
                  <c:v>18.579999999999998</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Data'!$A$8:$A$32</c:f>
              <c:numCache>
                <c:formatCode>General</c:formatCode>
                <c:ptCount val="25"/>
                <c:pt idx="0">
                  <c:v>1.7</c:v>
                </c:pt>
                <c:pt idx="1">
                  <c:v>21.3</c:v>
                </c:pt>
                <c:pt idx="2">
                  <c:v>49.7</c:v>
                </c:pt>
                <c:pt idx="3">
                  <c:v>76.8</c:v>
                </c:pt>
                <c:pt idx="4">
                  <c:v>97.2</c:v>
                </c:pt>
                <c:pt idx="5">
                  <c:v>121.6</c:v>
                </c:pt>
                <c:pt idx="6">
                  <c:v>150.4</c:v>
                </c:pt>
                <c:pt idx="7">
                  <c:v>173.7</c:v>
                </c:pt>
                <c:pt idx="8">
                  <c:v>196.9</c:v>
                </c:pt>
                <c:pt idx="9">
                  <c:v>231.1</c:v>
                </c:pt>
                <c:pt idx="10">
                  <c:v>250.6</c:v>
                </c:pt>
                <c:pt idx="11">
                  <c:v>280.3</c:v>
                </c:pt>
                <c:pt idx="12">
                  <c:v>297.3</c:v>
                </c:pt>
                <c:pt idx="13">
                  <c:v>329.3</c:v>
                </c:pt>
                <c:pt idx="14">
                  <c:v>351.2</c:v>
                </c:pt>
                <c:pt idx="15">
                  <c:v>378.8</c:v>
                </c:pt>
                <c:pt idx="16">
                  <c:v>397.7</c:v>
                </c:pt>
                <c:pt idx="17">
                  <c:v>427.1</c:v>
                </c:pt>
                <c:pt idx="18">
                  <c:v>450.8</c:v>
                </c:pt>
                <c:pt idx="19">
                  <c:v>474.2</c:v>
                </c:pt>
                <c:pt idx="20">
                  <c:v>497.6</c:v>
                </c:pt>
                <c:pt idx="21">
                  <c:v>527.4</c:v>
                </c:pt>
                <c:pt idx="22">
                  <c:v>550.9</c:v>
                </c:pt>
                <c:pt idx="23">
                  <c:v>574.5</c:v>
                </c:pt>
                <c:pt idx="24">
                  <c:v>597.79999999999995</c:v>
                </c:pt>
              </c:numCache>
            </c:numRef>
          </c:cat>
          <c:val>
            <c:numRef>
              <c:f>'8310 Data'!$Z$8:$Z$32</c:f>
              <c:numCache>
                <c:formatCode>0.00</c:formatCode>
                <c:ptCount val="25"/>
                <c:pt idx="0">
                  <c:v>0</c:v>
                </c:pt>
                <c:pt idx="1">
                  <c:v>0.19</c:v>
                </c:pt>
                <c:pt idx="2">
                  <c:v>1.79</c:v>
                </c:pt>
                <c:pt idx="3">
                  <c:v>2.9</c:v>
                </c:pt>
                <c:pt idx="4">
                  <c:v>4.03</c:v>
                </c:pt>
                <c:pt idx="5">
                  <c:v>4.6500000000000004</c:v>
                </c:pt>
                <c:pt idx="6">
                  <c:v>5.59</c:v>
                </c:pt>
                <c:pt idx="7">
                  <c:v>6.27</c:v>
                </c:pt>
                <c:pt idx="8">
                  <c:v>7.16</c:v>
                </c:pt>
                <c:pt idx="9">
                  <c:v>7.88</c:v>
                </c:pt>
                <c:pt idx="10">
                  <c:v>8.7100000000000009</c:v>
                </c:pt>
                <c:pt idx="11">
                  <c:v>9.57</c:v>
                </c:pt>
                <c:pt idx="12">
                  <c:v>10.37</c:v>
                </c:pt>
                <c:pt idx="13">
                  <c:v>11.1</c:v>
                </c:pt>
                <c:pt idx="14">
                  <c:v>11.91</c:v>
                </c:pt>
                <c:pt idx="15">
                  <c:v>12.54</c:v>
                </c:pt>
                <c:pt idx="16">
                  <c:v>13.42</c:v>
                </c:pt>
                <c:pt idx="17">
                  <c:v>14.04</c:v>
                </c:pt>
                <c:pt idx="18">
                  <c:v>14.78</c:v>
                </c:pt>
                <c:pt idx="19">
                  <c:v>15.44</c:v>
                </c:pt>
                <c:pt idx="20">
                  <c:v>16.18</c:v>
                </c:pt>
                <c:pt idx="21">
                  <c:v>16.809999999999999</c:v>
                </c:pt>
                <c:pt idx="22">
                  <c:v>17.45</c:v>
                </c:pt>
                <c:pt idx="23">
                  <c:v>18.100000000000001</c:v>
                </c:pt>
                <c:pt idx="24">
                  <c:v>18.73</c:v>
                </c:pt>
              </c:numCache>
            </c:numRef>
          </c:val>
          <c:smooth val="0"/>
        </c:ser>
        <c:ser>
          <c:idx val="5"/>
          <c:order val="5"/>
          <c:tx>
            <c:strRef>
              <c:f>'8310 Data'!$AF$4</c:f>
              <c:strCache>
                <c:ptCount val="1"/>
                <c:pt idx="0">
                  <c:v>2.5°</c:v>
                </c:pt>
              </c:strCache>
            </c:strRef>
          </c:tx>
          <c:marker>
            <c:symbol val="none"/>
          </c:marker>
          <c:val>
            <c:numRef>
              <c:f>'8310 Data'!$AF$8:$AF$32</c:f>
              <c:numCache>
                <c:formatCode>0.00</c:formatCode>
                <c:ptCount val="25"/>
                <c:pt idx="0">
                  <c:v>0.02</c:v>
                </c:pt>
                <c:pt idx="1">
                  <c:v>0.18</c:v>
                </c:pt>
                <c:pt idx="2">
                  <c:v>1.81</c:v>
                </c:pt>
                <c:pt idx="3">
                  <c:v>2.95</c:v>
                </c:pt>
                <c:pt idx="4">
                  <c:v>4.09</c:v>
                </c:pt>
                <c:pt idx="5">
                  <c:v>4.79</c:v>
                </c:pt>
                <c:pt idx="6">
                  <c:v>5.66</c:v>
                </c:pt>
                <c:pt idx="7">
                  <c:v>6.41</c:v>
                </c:pt>
                <c:pt idx="8">
                  <c:v>7.32</c:v>
                </c:pt>
                <c:pt idx="9">
                  <c:v>8.02</c:v>
                </c:pt>
                <c:pt idx="10">
                  <c:v>8.85</c:v>
                </c:pt>
                <c:pt idx="11">
                  <c:v>9.57</c:v>
                </c:pt>
                <c:pt idx="12">
                  <c:v>10.39</c:v>
                </c:pt>
                <c:pt idx="13">
                  <c:v>11.09</c:v>
                </c:pt>
                <c:pt idx="14">
                  <c:v>11.84</c:v>
                </c:pt>
                <c:pt idx="15">
                  <c:v>12.61</c:v>
                </c:pt>
                <c:pt idx="16">
                  <c:v>13.32</c:v>
                </c:pt>
                <c:pt idx="17">
                  <c:v>13.97</c:v>
                </c:pt>
                <c:pt idx="18">
                  <c:v>14.67</c:v>
                </c:pt>
                <c:pt idx="19">
                  <c:v>15.39</c:v>
                </c:pt>
                <c:pt idx="20">
                  <c:v>16.059999999999999</c:v>
                </c:pt>
                <c:pt idx="21">
                  <c:v>16.71</c:v>
                </c:pt>
                <c:pt idx="22">
                  <c:v>17.350000000000001</c:v>
                </c:pt>
                <c:pt idx="23">
                  <c:v>18.079999999999998</c:v>
                </c:pt>
                <c:pt idx="24">
                  <c:v>18.63</c:v>
                </c:pt>
              </c:numCache>
            </c:numRef>
          </c:val>
          <c:smooth val="0"/>
        </c:ser>
        <c:ser>
          <c:idx val="6"/>
          <c:order val="6"/>
          <c:tx>
            <c:strRef>
              <c:f>'8310 Data'!$AL$4</c:f>
              <c:strCache>
                <c:ptCount val="1"/>
                <c:pt idx="0">
                  <c:v>3°</c:v>
                </c:pt>
              </c:strCache>
            </c:strRef>
          </c:tx>
          <c:marker>
            <c:symbol val="none"/>
          </c:marker>
          <c:val>
            <c:numRef>
              <c:f>'8310 Data'!$AL$8:$AL$32</c:f>
              <c:numCache>
                <c:formatCode>0.00</c:formatCode>
                <c:ptCount val="25"/>
                <c:pt idx="0">
                  <c:v>0.03</c:v>
                </c:pt>
                <c:pt idx="1">
                  <c:v>0.43</c:v>
                </c:pt>
                <c:pt idx="2">
                  <c:v>1.81</c:v>
                </c:pt>
                <c:pt idx="3">
                  <c:v>2.7</c:v>
                </c:pt>
                <c:pt idx="4">
                  <c:v>3.88</c:v>
                </c:pt>
                <c:pt idx="5">
                  <c:v>4.92</c:v>
                </c:pt>
                <c:pt idx="6">
                  <c:v>5.64</c:v>
                </c:pt>
                <c:pt idx="7">
                  <c:v>6.56</c:v>
                </c:pt>
                <c:pt idx="8">
                  <c:v>7.25</c:v>
                </c:pt>
                <c:pt idx="9">
                  <c:v>8.1199999999999992</c:v>
                </c:pt>
                <c:pt idx="10">
                  <c:v>8.91</c:v>
                </c:pt>
                <c:pt idx="11">
                  <c:v>9.73</c:v>
                </c:pt>
                <c:pt idx="12">
                  <c:v>10.48</c:v>
                </c:pt>
                <c:pt idx="13">
                  <c:v>11.32</c:v>
                </c:pt>
                <c:pt idx="14">
                  <c:v>12.1</c:v>
                </c:pt>
                <c:pt idx="15">
                  <c:v>12.88</c:v>
                </c:pt>
                <c:pt idx="16">
                  <c:v>13.63</c:v>
                </c:pt>
                <c:pt idx="17">
                  <c:v>14.42</c:v>
                </c:pt>
                <c:pt idx="18">
                  <c:v>15.03</c:v>
                </c:pt>
                <c:pt idx="19">
                  <c:v>15.77</c:v>
                </c:pt>
                <c:pt idx="20">
                  <c:v>16.399999999999999</c:v>
                </c:pt>
                <c:pt idx="21">
                  <c:v>17.12</c:v>
                </c:pt>
                <c:pt idx="22">
                  <c:v>17.739999999999998</c:v>
                </c:pt>
                <c:pt idx="23">
                  <c:v>18.350000000000001</c:v>
                </c:pt>
                <c:pt idx="24">
                  <c:v>18.850000000000001</c:v>
                </c:pt>
              </c:numCache>
            </c:numRef>
          </c:val>
          <c:smooth val="0"/>
        </c:ser>
        <c:ser>
          <c:idx val="7"/>
          <c:order val="7"/>
          <c:tx>
            <c:strRef>
              <c:f>'8310 Data'!$AR$4</c:f>
              <c:strCache>
                <c:ptCount val="1"/>
                <c:pt idx="0">
                  <c:v>3.5°</c:v>
                </c:pt>
              </c:strCache>
            </c:strRef>
          </c:tx>
          <c:marker>
            <c:symbol val="none"/>
          </c:marker>
          <c:val>
            <c:numRef>
              <c:f>'8310 Data'!$AR$8:$AR$32</c:f>
              <c:numCache>
                <c:formatCode>0.00</c:formatCode>
                <c:ptCount val="25"/>
                <c:pt idx="0">
                  <c:v>0.01</c:v>
                </c:pt>
                <c:pt idx="1">
                  <c:v>0.21</c:v>
                </c:pt>
                <c:pt idx="2">
                  <c:v>1.84</c:v>
                </c:pt>
                <c:pt idx="3">
                  <c:v>3.36</c:v>
                </c:pt>
                <c:pt idx="4">
                  <c:v>4.18</c:v>
                </c:pt>
                <c:pt idx="5">
                  <c:v>5.29</c:v>
                </c:pt>
                <c:pt idx="6">
                  <c:v>6.1</c:v>
                </c:pt>
                <c:pt idx="7">
                  <c:v>6.91</c:v>
                </c:pt>
                <c:pt idx="8">
                  <c:v>7.73</c:v>
                </c:pt>
                <c:pt idx="9">
                  <c:v>8.58</c:v>
                </c:pt>
                <c:pt idx="10">
                  <c:v>9.35</c:v>
                </c:pt>
                <c:pt idx="11">
                  <c:v>10.16</c:v>
                </c:pt>
                <c:pt idx="12">
                  <c:v>10.97</c:v>
                </c:pt>
                <c:pt idx="13">
                  <c:v>11.89</c:v>
                </c:pt>
                <c:pt idx="14">
                  <c:v>12.65</c:v>
                </c:pt>
                <c:pt idx="15">
                  <c:v>13.46</c:v>
                </c:pt>
                <c:pt idx="16">
                  <c:v>14.13</c:v>
                </c:pt>
                <c:pt idx="17">
                  <c:v>15.03</c:v>
                </c:pt>
                <c:pt idx="18">
                  <c:v>15.73</c:v>
                </c:pt>
                <c:pt idx="19">
                  <c:v>16.399999999999999</c:v>
                </c:pt>
                <c:pt idx="20">
                  <c:v>17.04</c:v>
                </c:pt>
                <c:pt idx="21">
                  <c:v>17.77</c:v>
                </c:pt>
                <c:pt idx="22">
                  <c:v>18.46</c:v>
                </c:pt>
                <c:pt idx="23">
                  <c:v>19.03</c:v>
                </c:pt>
                <c:pt idx="24">
                  <c:v>19.739999999999998</c:v>
                </c:pt>
              </c:numCache>
            </c:numRef>
          </c:val>
          <c:smooth val="0"/>
        </c:ser>
        <c:ser>
          <c:idx val="8"/>
          <c:order val="8"/>
          <c:tx>
            <c:strRef>
              <c:f>'8310 Data'!$AX$4</c:f>
              <c:strCache>
                <c:ptCount val="1"/>
                <c:pt idx="0">
                  <c:v>4°</c:v>
                </c:pt>
              </c:strCache>
            </c:strRef>
          </c:tx>
          <c:marker>
            <c:symbol val="none"/>
          </c:marker>
          <c:val>
            <c:numRef>
              <c:f>'8310 Data'!$AX$8:$AX$32</c:f>
              <c:numCache>
                <c:formatCode>0.00</c:formatCode>
                <c:ptCount val="25"/>
                <c:pt idx="0">
                  <c:v>0.03</c:v>
                </c:pt>
                <c:pt idx="1">
                  <c:v>0.17</c:v>
                </c:pt>
                <c:pt idx="2">
                  <c:v>1.93</c:v>
                </c:pt>
                <c:pt idx="3">
                  <c:v>3.33</c:v>
                </c:pt>
                <c:pt idx="4">
                  <c:v>4.24</c:v>
                </c:pt>
                <c:pt idx="5">
                  <c:v>5.41</c:v>
                </c:pt>
                <c:pt idx="6">
                  <c:v>6.56</c:v>
                </c:pt>
                <c:pt idx="7">
                  <c:v>7.34</c:v>
                </c:pt>
                <c:pt idx="8">
                  <c:v>8.2899999999999991</c:v>
                </c:pt>
                <c:pt idx="9">
                  <c:v>9.09</c:v>
                </c:pt>
                <c:pt idx="10">
                  <c:v>9.9700000000000006</c:v>
                </c:pt>
                <c:pt idx="11">
                  <c:v>10.76</c:v>
                </c:pt>
                <c:pt idx="12">
                  <c:v>11.62</c:v>
                </c:pt>
                <c:pt idx="13">
                  <c:v>12.42</c:v>
                </c:pt>
                <c:pt idx="14">
                  <c:v>13.27</c:v>
                </c:pt>
                <c:pt idx="15">
                  <c:v>13.99</c:v>
                </c:pt>
                <c:pt idx="16">
                  <c:v>14.85</c:v>
                </c:pt>
                <c:pt idx="17">
                  <c:v>15.62</c:v>
                </c:pt>
                <c:pt idx="18">
                  <c:v>16.399999999999999</c:v>
                </c:pt>
                <c:pt idx="19">
                  <c:v>17.010000000000002</c:v>
                </c:pt>
                <c:pt idx="20">
                  <c:v>17.77</c:v>
                </c:pt>
                <c:pt idx="21">
                  <c:v>18.510000000000002</c:v>
                </c:pt>
                <c:pt idx="22">
                  <c:v>19.12</c:v>
                </c:pt>
                <c:pt idx="23">
                  <c:v>19.78</c:v>
                </c:pt>
                <c:pt idx="24">
                  <c:v>20.41</c:v>
                </c:pt>
              </c:numCache>
            </c:numRef>
          </c:val>
          <c:smooth val="0"/>
        </c:ser>
        <c:ser>
          <c:idx val="9"/>
          <c:order val="9"/>
          <c:tx>
            <c:strRef>
              <c:f>'8310 Data'!$BD$4</c:f>
              <c:strCache>
                <c:ptCount val="1"/>
                <c:pt idx="0">
                  <c:v>4.5°</c:v>
                </c:pt>
              </c:strCache>
            </c:strRef>
          </c:tx>
          <c:marker>
            <c:symbol val="none"/>
          </c:marker>
          <c:val>
            <c:numRef>
              <c:f>'8310 Data'!$BD$8:$BD$32</c:f>
              <c:numCache>
                <c:formatCode>0.00</c:formatCode>
                <c:ptCount val="25"/>
                <c:pt idx="0">
                  <c:v>0</c:v>
                </c:pt>
                <c:pt idx="1">
                  <c:v>0.27</c:v>
                </c:pt>
                <c:pt idx="2">
                  <c:v>1.92</c:v>
                </c:pt>
                <c:pt idx="3">
                  <c:v>3.22</c:v>
                </c:pt>
                <c:pt idx="4">
                  <c:v>4.4000000000000004</c:v>
                </c:pt>
                <c:pt idx="5">
                  <c:v>5.55</c:v>
                </c:pt>
                <c:pt idx="6">
                  <c:v>6.32</c:v>
                </c:pt>
                <c:pt idx="7">
                  <c:v>7.48</c:v>
                </c:pt>
                <c:pt idx="8">
                  <c:v>8.4600000000000009</c:v>
                </c:pt>
                <c:pt idx="9">
                  <c:v>9.17</c:v>
                </c:pt>
                <c:pt idx="10">
                  <c:v>10.199999999999999</c:v>
                </c:pt>
                <c:pt idx="11">
                  <c:v>10.98</c:v>
                </c:pt>
                <c:pt idx="12">
                  <c:v>11.85</c:v>
                </c:pt>
                <c:pt idx="13">
                  <c:v>12.62</c:v>
                </c:pt>
                <c:pt idx="14">
                  <c:v>13.47</c:v>
                </c:pt>
                <c:pt idx="15">
                  <c:v>14.26</c:v>
                </c:pt>
                <c:pt idx="16">
                  <c:v>15.08</c:v>
                </c:pt>
                <c:pt idx="17">
                  <c:v>15.8</c:v>
                </c:pt>
                <c:pt idx="18">
                  <c:v>16.579999999999998</c:v>
                </c:pt>
                <c:pt idx="19">
                  <c:v>17.350000000000001</c:v>
                </c:pt>
                <c:pt idx="20">
                  <c:v>18.100000000000001</c:v>
                </c:pt>
                <c:pt idx="21">
                  <c:v>18.73</c:v>
                </c:pt>
                <c:pt idx="22">
                  <c:v>19.420000000000002</c:v>
                </c:pt>
                <c:pt idx="23">
                  <c:v>20.13</c:v>
                </c:pt>
                <c:pt idx="24">
                  <c:v>20.76</c:v>
                </c:pt>
              </c:numCache>
            </c:numRef>
          </c:val>
          <c:smooth val="0"/>
        </c:ser>
        <c:ser>
          <c:idx val="10"/>
          <c:order val="10"/>
          <c:tx>
            <c:strRef>
              <c:f>'8310 Data'!$BJ$4</c:f>
              <c:strCache>
                <c:ptCount val="1"/>
                <c:pt idx="0">
                  <c:v>5°</c:v>
                </c:pt>
              </c:strCache>
            </c:strRef>
          </c:tx>
          <c:marker>
            <c:symbol val="none"/>
          </c:marker>
          <c:val>
            <c:numRef>
              <c:f>'8310 Data'!$BJ$8:$BJ$32</c:f>
              <c:numCache>
                <c:formatCode>0.00</c:formatCode>
                <c:ptCount val="25"/>
                <c:pt idx="0">
                  <c:v>0</c:v>
                </c:pt>
                <c:pt idx="1">
                  <c:v>0.77</c:v>
                </c:pt>
                <c:pt idx="2">
                  <c:v>2.75</c:v>
                </c:pt>
                <c:pt idx="3">
                  <c:v>4.12</c:v>
                </c:pt>
                <c:pt idx="4">
                  <c:v>5.24</c:v>
                </c:pt>
                <c:pt idx="5">
                  <c:v>6.2</c:v>
                </c:pt>
                <c:pt idx="6">
                  <c:v>7.06</c:v>
                </c:pt>
                <c:pt idx="7">
                  <c:v>7.83</c:v>
                </c:pt>
                <c:pt idx="8">
                  <c:v>8.81</c:v>
                </c:pt>
                <c:pt idx="9">
                  <c:v>9.49</c:v>
                </c:pt>
                <c:pt idx="10">
                  <c:v>10.43</c:v>
                </c:pt>
                <c:pt idx="11">
                  <c:v>11.25</c:v>
                </c:pt>
                <c:pt idx="12">
                  <c:v>12.15</c:v>
                </c:pt>
                <c:pt idx="13">
                  <c:v>13.03</c:v>
                </c:pt>
                <c:pt idx="14">
                  <c:v>13.74</c:v>
                </c:pt>
                <c:pt idx="15">
                  <c:v>14.66</c:v>
                </c:pt>
                <c:pt idx="16">
                  <c:v>15.38</c:v>
                </c:pt>
                <c:pt idx="17">
                  <c:v>16.18</c:v>
                </c:pt>
                <c:pt idx="18">
                  <c:v>16.850000000000001</c:v>
                </c:pt>
                <c:pt idx="19">
                  <c:v>17.600000000000001</c:v>
                </c:pt>
                <c:pt idx="20">
                  <c:v>18.23</c:v>
                </c:pt>
                <c:pt idx="21">
                  <c:v>18.95</c:v>
                </c:pt>
                <c:pt idx="22">
                  <c:v>19.53</c:v>
                </c:pt>
                <c:pt idx="23">
                  <c:v>20.2</c:v>
                </c:pt>
                <c:pt idx="24">
                  <c:v>20.83</c:v>
                </c:pt>
              </c:numCache>
            </c:numRef>
          </c:val>
          <c:smooth val="0"/>
        </c:ser>
        <c:dLbls>
          <c:showLegendKey val="0"/>
          <c:showVal val="0"/>
          <c:showCatName val="0"/>
          <c:showSerName val="0"/>
          <c:showPercent val="0"/>
          <c:showBubbleSize val="0"/>
        </c:dLbls>
        <c:marker val="1"/>
        <c:smooth val="0"/>
        <c:axId val="60027264"/>
        <c:axId val="60029184"/>
      </c:lineChart>
      <c:catAx>
        <c:axId val="600272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5753371086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60029184"/>
        <c:crosses val="autoZero"/>
        <c:auto val="1"/>
        <c:lblAlgn val="ctr"/>
        <c:lblOffset val="100"/>
        <c:tickLblSkip val="1"/>
        <c:tickMarkSkip val="1"/>
        <c:noMultiLvlLbl val="0"/>
      </c:catAx>
      <c:valAx>
        <c:axId val="600291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027264"/>
        <c:crosses val="autoZero"/>
        <c:crossBetween val="midCat"/>
      </c:valAx>
      <c:spPr>
        <a:solidFill>
          <a:srgbClr val="C0C0C0"/>
        </a:solidFill>
        <a:ln w="12700">
          <a:solidFill>
            <a:srgbClr val="808080"/>
          </a:solidFill>
          <a:prstDash val="solid"/>
        </a:ln>
      </c:spPr>
    </c:plotArea>
    <c:legend>
      <c:legendPos val="r"/>
      <c:layout>
        <c:manualLayout>
          <c:xMode val="edge"/>
          <c:yMode val="edge"/>
          <c:x val="0.91170171851911841"/>
          <c:y val="0.20195113146673283"/>
          <c:w val="7.8439770864117575E-2"/>
          <c:h val="0.679024434266633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1.8bar</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Data'!$D$39:$D$63</c:f>
              <c:numCache>
                <c:formatCode>0.0</c:formatCode>
                <c:ptCount val="25"/>
                <c:pt idx="0">
                  <c:v>0</c:v>
                </c:pt>
                <c:pt idx="1">
                  <c:v>6266.6842105263158</c:v>
                </c:pt>
                <c:pt idx="2">
                  <c:v>1610.452380952381</c:v>
                </c:pt>
                <c:pt idx="3">
                  <c:v>1338.705501618123</c:v>
                </c:pt>
                <c:pt idx="4">
                  <c:v>1371.8454106280192</c:v>
                </c:pt>
                <c:pt idx="5">
                  <c:v>1397.5</c:v>
                </c:pt>
                <c:pt idx="6">
                  <c:v>1414.2795883361921</c:v>
                </c:pt>
                <c:pt idx="7">
                  <c:v>1437.8948905109487</c:v>
                </c:pt>
                <c:pt idx="8">
                  <c:v>1487.4454787234042</c:v>
                </c:pt>
                <c:pt idx="9">
                  <c:v>1472.0552291421857</c:v>
                </c:pt>
                <c:pt idx="10">
                  <c:v>1479.2829581993569</c:v>
                </c:pt>
                <c:pt idx="11">
                  <c:v>1514.5508806262228</c:v>
                </c:pt>
                <c:pt idx="12">
                  <c:v>1535.6147614761476</c:v>
                </c:pt>
                <c:pt idx="13">
                  <c:v>1530.5164835164835</c:v>
                </c:pt>
                <c:pt idx="14">
                  <c:v>1561.1473601260834</c:v>
                </c:pt>
                <c:pt idx="15">
                  <c:v>1567.9471332836931</c:v>
                </c:pt>
                <c:pt idx="16">
                  <c:v>1586.9781997187058</c:v>
                </c:pt>
                <c:pt idx="17">
                  <c:v>1588.2044235924932</c:v>
                </c:pt>
                <c:pt idx="18">
                  <c:v>1610.1050286441757</c:v>
                </c:pt>
                <c:pt idx="19">
                  <c:v>1623.1451219512196</c:v>
                </c:pt>
                <c:pt idx="20">
                  <c:v>1631.0949330227138</c:v>
                </c:pt>
                <c:pt idx="21">
                  <c:v>1644.0992152466367</c:v>
                </c:pt>
                <c:pt idx="22">
                  <c:v>1651.9746494066883</c:v>
                </c:pt>
                <c:pt idx="23">
                  <c:v>1673.807372793354</c:v>
                </c:pt>
                <c:pt idx="24">
                  <c:v>1681.1945972986496</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Data'!$J$39:$J$63</c:f>
              <c:numCache>
                <c:formatCode>0.0</c:formatCode>
                <c:ptCount val="25"/>
                <c:pt idx="0">
                  <c:v>0</c:v>
                </c:pt>
                <c:pt idx="1">
                  <c:v>2928.0952380952381</c:v>
                </c:pt>
                <c:pt idx="2">
                  <c:v>1348.8308457711444</c:v>
                </c:pt>
                <c:pt idx="3">
                  <c:v>1323.1376146788991</c:v>
                </c:pt>
                <c:pt idx="4">
                  <c:v>1339.4132029339855</c:v>
                </c:pt>
                <c:pt idx="5">
                  <c:v>1401.9015748031495</c:v>
                </c:pt>
                <c:pt idx="6">
                  <c:v>1408.2320534223707</c:v>
                </c:pt>
                <c:pt idx="7">
                  <c:v>1423.7287390029323</c:v>
                </c:pt>
                <c:pt idx="8">
                  <c:v>1438.3668407310704</c:v>
                </c:pt>
                <c:pt idx="9">
                  <c:v>1475.030303030303</c:v>
                </c:pt>
                <c:pt idx="10">
                  <c:v>1493.0479233226836</c:v>
                </c:pt>
                <c:pt idx="11">
                  <c:v>1490.1234207968903</c:v>
                </c:pt>
                <c:pt idx="12">
                  <c:v>1507.8822463768117</c:v>
                </c:pt>
                <c:pt idx="13">
                  <c:v>1524.4181969949916</c:v>
                </c:pt>
                <c:pt idx="14">
                  <c:v>1535.2816901408451</c:v>
                </c:pt>
                <c:pt idx="15">
                  <c:v>1544.8877400295421</c:v>
                </c:pt>
                <c:pt idx="16">
                  <c:v>1562.4540350877194</c:v>
                </c:pt>
                <c:pt idx="17">
                  <c:v>1577.3104359313077</c:v>
                </c:pt>
                <c:pt idx="18">
                  <c:v>1595.6909090909091</c:v>
                </c:pt>
                <c:pt idx="19">
                  <c:v>1598.5851896447923</c:v>
                </c:pt>
                <c:pt idx="20">
                  <c:v>1621.710753306498</c:v>
                </c:pt>
                <c:pt idx="21">
                  <c:v>1626.9126106194692</c:v>
                </c:pt>
                <c:pt idx="22">
                  <c:v>1648.4249201277953</c:v>
                </c:pt>
                <c:pt idx="23">
                  <c:v>1651.9958868894601</c:v>
                </c:pt>
                <c:pt idx="24">
                  <c:v>1670.6288404360753</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Data'!$P$39:$P$63</c:f>
              <c:numCache>
                <c:formatCode>0.0</c:formatCode>
                <c:ptCount val="25"/>
                <c:pt idx="0">
                  <c:v>0</c:v>
                </c:pt>
                <c:pt idx="1">
                  <c:v>4183.4838709677424</c:v>
                </c:pt>
                <c:pt idx="2">
                  <c:v>1405.8019801980197</c:v>
                </c:pt>
                <c:pt idx="3">
                  <c:v>1274.7289719626167</c:v>
                </c:pt>
                <c:pt idx="4">
                  <c:v>1332.6160714285713</c:v>
                </c:pt>
                <c:pt idx="5">
                  <c:v>1347.2224371373306</c:v>
                </c:pt>
                <c:pt idx="6">
                  <c:v>1402.9271844660193</c:v>
                </c:pt>
                <c:pt idx="7">
                  <c:v>1409.0958512160228</c:v>
                </c:pt>
                <c:pt idx="8">
                  <c:v>1438.6446700507613</c:v>
                </c:pt>
                <c:pt idx="9">
                  <c:v>1432.2764976958524</c:v>
                </c:pt>
                <c:pt idx="10">
                  <c:v>1455.3674948240166</c:v>
                </c:pt>
                <c:pt idx="11">
                  <c:v>1466.2469135802469</c:v>
                </c:pt>
                <c:pt idx="12">
                  <c:v>1476.724471830986</c:v>
                </c:pt>
                <c:pt idx="13">
                  <c:v>1489.5922570016473</c:v>
                </c:pt>
                <c:pt idx="14">
                  <c:v>1491.384437596302</c:v>
                </c:pt>
                <c:pt idx="15">
                  <c:v>1530.6436363636365</c:v>
                </c:pt>
                <c:pt idx="16">
                  <c:v>1531.2238193018479</c:v>
                </c:pt>
                <c:pt idx="17">
                  <c:v>1550.0543193717276</c:v>
                </c:pt>
                <c:pt idx="18">
                  <c:v>1555.0996884735202</c:v>
                </c:pt>
                <c:pt idx="19">
                  <c:v>1582.3386809269164</c:v>
                </c:pt>
                <c:pt idx="20">
                  <c:v>1589.8252703471826</c:v>
                </c:pt>
                <c:pt idx="21">
                  <c:v>1608.9638157894738</c:v>
                </c:pt>
                <c:pt idx="22">
                  <c:v>1614.1346356916576</c:v>
                </c:pt>
                <c:pt idx="23">
                  <c:v>1642.1510390268627</c:v>
                </c:pt>
                <c:pt idx="24">
                  <c:v>1647.6511285574093</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Data'!$V$39:$V$63</c:f>
              <c:numCache>
                <c:formatCode>0.0</c:formatCode>
                <c:ptCount val="25"/>
                <c:pt idx="0">
                  <c:v>0</c:v>
                </c:pt>
                <c:pt idx="1">
                  <c:v>4173.8666666666668</c:v>
                </c:pt>
                <c:pt idx="2">
                  <c:v>1314.3317073170733</c:v>
                </c:pt>
                <c:pt idx="3">
                  <c:v>1253.1057401812689</c:v>
                </c:pt>
                <c:pt idx="4">
                  <c:v>1282.7707423580785</c:v>
                </c:pt>
                <c:pt idx="5">
                  <c:v>1302.9556377079482</c:v>
                </c:pt>
                <c:pt idx="6">
                  <c:v>1342.6530612244896</c:v>
                </c:pt>
                <c:pt idx="7">
                  <c:v>1358.8950276243093</c:v>
                </c:pt>
                <c:pt idx="8">
                  <c:v>1381.6271604938272</c:v>
                </c:pt>
                <c:pt idx="9">
                  <c:v>1405.9696969696968</c:v>
                </c:pt>
                <c:pt idx="10">
                  <c:v>1400.9085365853659</c:v>
                </c:pt>
                <c:pt idx="11">
                  <c:v>1437.7251624883936</c:v>
                </c:pt>
                <c:pt idx="12">
                  <c:v>1442.6426116838486</c:v>
                </c:pt>
                <c:pt idx="13">
                  <c:v>1460.7872683319904</c:v>
                </c:pt>
                <c:pt idx="14">
                  <c:v>1465.2128301886794</c:v>
                </c:pt>
                <c:pt idx="15">
                  <c:v>1481.4876847290641</c:v>
                </c:pt>
                <c:pt idx="16">
                  <c:v>1500.5130434782609</c:v>
                </c:pt>
                <c:pt idx="17">
                  <c:v>1522.7188703465981</c:v>
                </c:pt>
                <c:pt idx="18">
                  <c:v>1525.6609756097562</c:v>
                </c:pt>
                <c:pt idx="19">
                  <c:v>1552.130787037037</c:v>
                </c:pt>
                <c:pt idx="20">
                  <c:v>1564.0139586823004</c:v>
                </c:pt>
                <c:pt idx="21">
                  <c:v>1584.2323340471091</c:v>
                </c:pt>
                <c:pt idx="22">
                  <c:v>1587.7917098445596</c:v>
                </c:pt>
                <c:pt idx="23">
                  <c:v>1611.513958125623</c:v>
                </c:pt>
                <c:pt idx="24">
                  <c:v>1623.8518339768341</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Data'!$AB$39:$AB$63</c:f>
              <c:numCache>
                <c:formatCode>0.0</c:formatCode>
                <c:ptCount val="25"/>
                <c:pt idx="0">
                  <c:v>0</c:v>
                </c:pt>
                <c:pt idx="1">
                  <c:v>1827.1791044776119</c:v>
                </c:pt>
                <c:pt idx="2">
                  <c:v>1442.3937823834196</c:v>
                </c:pt>
                <c:pt idx="3">
                  <c:v>1267.4182389937105</c:v>
                </c:pt>
                <c:pt idx="4">
                  <c:v>1328.8150851581509</c:v>
                </c:pt>
                <c:pt idx="5">
                  <c:v>1351.6278625954196</c:v>
                </c:pt>
                <c:pt idx="6">
                  <c:v>1347.3333333333333</c:v>
                </c:pt>
                <c:pt idx="7">
                  <c:v>1373.4527503526092</c:v>
                </c:pt>
                <c:pt idx="8">
                  <c:v>1377.5607008760951</c:v>
                </c:pt>
                <c:pt idx="9">
                  <c:v>1415.5926339285713</c:v>
                </c:pt>
                <c:pt idx="10">
                  <c:v>1432.929577464789</c:v>
                </c:pt>
                <c:pt idx="11">
                  <c:v>1423.4758364312268</c:v>
                </c:pt>
                <c:pt idx="12">
                  <c:v>1439.8628281117697</c:v>
                </c:pt>
                <c:pt idx="13">
                  <c:v>1440.5169692186266</c:v>
                </c:pt>
                <c:pt idx="14">
                  <c:v>1456.9374540103017</c:v>
                </c:pt>
                <c:pt idx="15">
                  <c:v>1458.7015341701533</c:v>
                </c:pt>
                <c:pt idx="16">
                  <c:v>1471.765052356021</c:v>
                </c:pt>
                <c:pt idx="17">
                  <c:v>1489.504987531172</c:v>
                </c:pt>
                <c:pt idx="18">
                  <c:v>1495.9715302491102</c:v>
                </c:pt>
                <c:pt idx="19">
                  <c:v>1508.1552901023892</c:v>
                </c:pt>
                <c:pt idx="20">
                  <c:v>1510.9423286180631</c:v>
                </c:pt>
                <c:pt idx="21">
                  <c:v>1538.4170146137785</c:v>
                </c:pt>
                <c:pt idx="22">
                  <c:v>1538.6474999999998</c:v>
                </c:pt>
                <c:pt idx="23">
                  <c:v>1555.454721549637</c:v>
                </c:pt>
                <c:pt idx="24">
                  <c:v>1550.2967951695307</c:v>
                </c:pt>
              </c:numCache>
            </c:numRef>
          </c:val>
          <c:smooth val="0"/>
        </c:ser>
        <c:ser>
          <c:idx val="5"/>
          <c:order val="5"/>
          <c:tx>
            <c:strRef>
              <c:f>'8310 Data'!$AF$35</c:f>
              <c:strCache>
                <c:ptCount val="1"/>
                <c:pt idx="0">
                  <c:v>2.5°</c:v>
                </c:pt>
              </c:strCache>
            </c:strRef>
          </c:tx>
          <c:marker>
            <c:symbol val="none"/>
          </c:marker>
          <c:val>
            <c:numRef>
              <c:f>'8310 Data'!$AH$39:$AH$63</c:f>
              <c:numCache>
                <c:formatCode>0.0</c:formatCode>
                <c:ptCount val="25"/>
                <c:pt idx="0">
                  <c:v>0</c:v>
                </c:pt>
                <c:pt idx="1">
                  <c:v>1314.5714285714284</c:v>
                </c:pt>
                <c:pt idx="2">
                  <c:v>1186.3493449781658</c:v>
                </c:pt>
                <c:pt idx="3">
                  <c:v>1118</c:v>
                </c:pt>
                <c:pt idx="4">
                  <c:v>1164.9849137931035</c:v>
                </c:pt>
                <c:pt idx="5">
                  <c:v>1203.0867256637166</c:v>
                </c:pt>
                <c:pt idx="6">
                  <c:v>1285.8704268292684</c:v>
                </c:pt>
                <c:pt idx="7">
                  <c:v>1296.1346666666666</c:v>
                </c:pt>
                <c:pt idx="8">
                  <c:v>1329.8953068592057</c:v>
                </c:pt>
                <c:pt idx="9">
                  <c:v>1372.9718309859152</c:v>
                </c:pt>
                <c:pt idx="10">
                  <c:v>1411.59940652819</c:v>
                </c:pt>
                <c:pt idx="11">
                  <c:v>1419.9529085872575</c:v>
                </c:pt>
                <c:pt idx="12">
                  <c:v>1456.0778443113772</c:v>
                </c:pt>
                <c:pt idx="13">
                  <c:v>1466.1412520064205</c:v>
                </c:pt>
                <c:pt idx="14">
                  <c:v>1494.4607843137255</c:v>
                </c:pt>
                <c:pt idx="15">
                  <c:v>1498.0078796561604</c:v>
                </c:pt>
                <c:pt idx="16">
                  <c:v>1526.9227118644067</c:v>
                </c:pt>
                <c:pt idx="17">
                  <c:v>1540.9489993544221</c:v>
                </c:pt>
                <c:pt idx="18">
                  <c:v>1551.44</c:v>
                </c:pt>
                <c:pt idx="19">
                  <c:v>1566.453955135773</c:v>
                </c:pt>
                <c:pt idx="20">
                  <c:v>1576.3420158550396</c:v>
                </c:pt>
                <c:pt idx="21">
                  <c:v>1598.746066196419</c:v>
                </c:pt>
                <c:pt idx="22">
                  <c:v>1609.8616187989558</c:v>
                </c:pt>
                <c:pt idx="23">
                  <c:v>1623.3314805457303</c:v>
                </c:pt>
                <c:pt idx="24">
                  <c:v>1629.054580896686</c:v>
                </c:pt>
              </c:numCache>
            </c:numRef>
          </c:val>
          <c:smooth val="0"/>
        </c:ser>
        <c:ser>
          <c:idx val="6"/>
          <c:order val="6"/>
          <c:tx>
            <c:strRef>
              <c:f>'8310 Data'!$AL$35</c:f>
              <c:strCache>
                <c:ptCount val="1"/>
                <c:pt idx="0">
                  <c:v>3°</c:v>
                </c:pt>
              </c:strCache>
            </c:strRef>
          </c:tx>
          <c:marker>
            <c:symbol val="none"/>
          </c:marker>
          <c:val>
            <c:numRef>
              <c:f>'8310 Data'!$AN$39:$AN$63</c:f>
              <c:numCache>
                <c:formatCode>0.0</c:formatCode>
                <c:ptCount val="25"/>
                <c:pt idx="0">
                  <c:v>0</c:v>
                </c:pt>
                <c:pt idx="1">
                  <c:v>13248.299999999997</c:v>
                </c:pt>
                <c:pt idx="2">
                  <c:v>1599.5481927710844</c:v>
                </c:pt>
                <c:pt idx="3">
                  <c:v>1335.2967359050444</c:v>
                </c:pt>
                <c:pt idx="4">
                  <c:v>1276.9932279909708</c:v>
                </c:pt>
                <c:pt idx="5">
                  <c:v>1315.6464285714287</c:v>
                </c:pt>
                <c:pt idx="6">
                  <c:v>1310.4569640062598</c:v>
                </c:pt>
                <c:pt idx="7">
                  <c:v>1348.6626344086021</c:v>
                </c:pt>
                <c:pt idx="8">
                  <c:v>1354.5</c:v>
                </c:pt>
                <c:pt idx="9">
                  <c:v>1382.661971830986</c:v>
                </c:pt>
                <c:pt idx="10">
                  <c:v>1375.8290258449301</c:v>
                </c:pt>
                <c:pt idx="11">
                  <c:v>1403.8349954669086</c:v>
                </c:pt>
                <c:pt idx="12">
                  <c:v>1412.2598491198657</c:v>
                </c:pt>
                <c:pt idx="13">
                  <c:v>1407.4666666666665</c:v>
                </c:pt>
                <c:pt idx="14">
                  <c:v>1418.2489082969432</c:v>
                </c:pt>
                <c:pt idx="15">
                  <c:v>1422.7352941176473</c:v>
                </c:pt>
                <c:pt idx="16">
                  <c:v>1452.2436974789914</c:v>
                </c:pt>
                <c:pt idx="17">
                  <c:v>1456.206981016534</c:v>
                </c:pt>
                <c:pt idx="18">
                  <c:v>1475.2210464432683</c:v>
                </c:pt>
                <c:pt idx="19">
                  <c:v>1475.1475684740078</c:v>
                </c:pt>
                <c:pt idx="20">
                  <c:v>1496.1382808328883</c:v>
                </c:pt>
                <c:pt idx="21">
                  <c:v>1507.0066666666669</c:v>
                </c:pt>
                <c:pt idx="22">
                  <c:v>1518.1146811665842</c:v>
                </c:pt>
                <c:pt idx="23">
                  <c:v>1521.6926736441485</c:v>
                </c:pt>
                <c:pt idx="24">
                  <c:v>1545.1040408732001</c:v>
                </c:pt>
              </c:numCache>
            </c:numRef>
          </c:val>
          <c:smooth val="0"/>
        </c:ser>
        <c:ser>
          <c:idx val="7"/>
          <c:order val="7"/>
          <c:tx>
            <c:strRef>
              <c:f>'8310 Data'!$AR$35</c:f>
              <c:strCache>
                <c:ptCount val="1"/>
                <c:pt idx="0">
                  <c:v>3.5°</c:v>
                </c:pt>
              </c:strCache>
            </c:strRef>
          </c:tx>
          <c:marker>
            <c:symbol val="none"/>
          </c:marker>
          <c:val>
            <c:numRef>
              <c:f>'8310 Data'!$AT$39:$AT$63</c:f>
              <c:numCache>
                <c:formatCode>0.0</c:formatCode>
                <c:ptCount val="25"/>
                <c:pt idx="0">
                  <c:v>0</c:v>
                </c:pt>
                <c:pt idx="1">
                  <c:v>28173.599999999995</c:v>
                </c:pt>
                <c:pt idx="2">
                  <c:v>1792.6551724137933</c:v>
                </c:pt>
                <c:pt idx="3">
                  <c:v>1367.8424437299036</c:v>
                </c:pt>
                <c:pt idx="4">
                  <c:v>1294.4585253456221</c:v>
                </c:pt>
                <c:pt idx="5">
                  <c:v>1327.240366972477</c:v>
                </c:pt>
                <c:pt idx="6">
                  <c:v>1298.4921630094043</c:v>
                </c:pt>
                <c:pt idx="7">
                  <c:v>1328.3763440860216</c:v>
                </c:pt>
                <c:pt idx="8">
                  <c:v>1344.2778443113773</c:v>
                </c:pt>
                <c:pt idx="9">
                  <c:v>1357.0539956803457</c:v>
                </c:pt>
                <c:pt idx="10">
                  <c:v>1368.1663366336634</c:v>
                </c:pt>
                <c:pt idx="11">
                  <c:v>1397.2484248424842</c:v>
                </c:pt>
                <c:pt idx="12">
                  <c:v>1401.6994991652753</c:v>
                </c:pt>
                <c:pt idx="13">
                  <c:v>1400.9613003095976</c:v>
                </c:pt>
                <c:pt idx="14">
                  <c:v>1413.7973760932944</c:v>
                </c:pt>
                <c:pt idx="15">
                  <c:v>1418.0431557653405</c:v>
                </c:pt>
                <c:pt idx="16">
                  <c:v>1429.4275686024248</c:v>
                </c:pt>
                <c:pt idx="17">
                  <c:v>1439.3656761673744</c:v>
                </c:pt>
                <c:pt idx="18">
                  <c:v>1449.6431054461182</c:v>
                </c:pt>
                <c:pt idx="19">
                  <c:v>1468.7994490358128</c:v>
                </c:pt>
                <c:pt idx="20">
                  <c:v>1484.292105263158</c:v>
                </c:pt>
                <c:pt idx="21">
                  <c:v>1488.397767630644</c:v>
                </c:pt>
                <c:pt idx="22">
                  <c:v>1506.881380651434</c:v>
                </c:pt>
                <c:pt idx="23">
                  <c:v>1505.6084905660377</c:v>
                </c:pt>
                <c:pt idx="24">
                  <c:v>1525.8095884215286</c:v>
                </c:pt>
              </c:numCache>
            </c:numRef>
          </c:val>
          <c:smooth val="0"/>
        </c:ser>
        <c:ser>
          <c:idx val="8"/>
          <c:order val="8"/>
          <c:tx>
            <c:strRef>
              <c:f>'8310 Data'!$AX$35</c:f>
              <c:strCache>
                <c:ptCount val="1"/>
                <c:pt idx="0">
                  <c:v>4°</c:v>
                </c:pt>
              </c:strCache>
            </c:strRef>
          </c:tx>
          <c:marker>
            <c:symbol val="none"/>
          </c:marker>
          <c:val>
            <c:numRef>
              <c:f>'8310 Data'!$AZ$39:$AZ$63</c:f>
              <c:numCache>
                <c:formatCode>0.0</c:formatCode>
                <c:ptCount val="25"/>
                <c:pt idx="0">
                  <c:v>0</c:v>
                </c:pt>
                <c:pt idx="1">
                  <c:v>1226.8318584070798</c:v>
                </c:pt>
                <c:pt idx="2">
                  <c:v>1008.6752767527676</c:v>
                </c:pt>
                <c:pt idx="3">
                  <c:v>1122.5945205479452</c:v>
                </c:pt>
                <c:pt idx="4">
                  <c:v>1107.7535641547861</c:v>
                </c:pt>
                <c:pt idx="5">
                  <c:v>1192.6643233743409</c:v>
                </c:pt>
                <c:pt idx="6">
                  <c:v>1233.8802919708028</c:v>
                </c:pt>
                <c:pt idx="7">
                  <c:v>1287.6964285714284</c:v>
                </c:pt>
                <c:pt idx="8">
                  <c:v>1295.8339181286549</c:v>
                </c:pt>
                <c:pt idx="9">
                  <c:v>1360.4506892895015</c:v>
                </c:pt>
                <c:pt idx="10">
                  <c:v>1373.1361410381978</c:v>
                </c:pt>
                <c:pt idx="11">
                  <c:v>1408.639492753623</c:v>
                </c:pt>
                <c:pt idx="12">
                  <c:v>1414.5831918505944</c:v>
                </c:pt>
                <c:pt idx="13">
                  <c:v>1444.1201581027667</c:v>
                </c:pt>
                <c:pt idx="14">
                  <c:v>1469.3116104868911</c:v>
                </c:pt>
                <c:pt idx="15">
                  <c:v>1483.0127478753541</c:v>
                </c:pt>
                <c:pt idx="16">
                  <c:v>1503.6344594594595</c:v>
                </c:pt>
                <c:pt idx="17">
                  <c:v>1514.6169665809769</c:v>
                </c:pt>
                <c:pt idx="18">
                  <c:v>1551.1734317343171</c:v>
                </c:pt>
                <c:pt idx="19">
                  <c:v>1555.5067369654364</c:v>
                </c:pt>
                <c:pt idx="20">
                  <c:v>1578.1852691218132</c:v>
                </c:pt>
                <c:pt idx="21">
                  <c:v>1580.349051490515</c:v>
                </c:pt>
                <c:pt idx="22">
                  <c:v>1602.5442247658689</c:v>
                </c:pt>
                <c:pt idx="23">
                  <c:v>1619.3276295923501</c:v>
                </c:pt>
                <c:pt idx="24">
                  <c:v>1639.7698334965719</c:v>
                </c:pt>
              </c:numCache>
            </c:numRef>
          </c:val>
          <c:smooth val="0"/>
        </c:ser>
        <c:ser>
          <c:idx val="9"/>
          <c:order val="9"/>
          <c:tx>
            <c:strRef>
              <c:f>'8310 Data'!$BD$35</c:f>
              <c:strCache>
                <c:ptCount val="1"/>
                <c:pt idx="0">
                  <c:v>4.5°</c:v>
                </c:pt>
              </c:strCache>
            </c:strRef>
          </c:tx>
          <c:marker>
            <c:symbol val="none"/>
          </c:marker>
          <c:val>
            <c:numRef>
              <c:f>'8310 Data'!$BF$39:$BF$63</c:f>
              <c:numCache>
                <c:formatCode>0.0</c:formatCode>
                <c:ptCount val="25"/>
                <c:pt idx="0">
                  <c:v>0</c:v>
                </c:pt>
                <c:pt idx="1">
                  <c:v>1113.0964912280701</c:v>
                </c:pt>
                <c:pt idx="2">
                  <c:v>1004.5797101449276</c:v>
                </c:pt>
                <c:pt idx="3">
                  <c:v>1053.7806788511748</c:v>
                </c:pt>
                <c:pt idx="4">
                  <c:v>1153.4920634920636</c:v>
                </c:pt>
                <c:pt idx="5">
                  <c:v>1187.1739130434783</c:v>
                </c:pt>
                <c:pt idx="6">
                  <c:v>1218.8966521106261</c:v>
                </c:pt>
                <c:pt idx="7">
                  <c:v>1256.3018134715026</c:v>
                </c:pt>
                <c:pt idx="8">
                  <c:v>1289.042203985932</c:v>
                </c:pt>
                <c:pt idx="9">
                  <c:v>1344.3326248671626</c:v>
                </c:pt>
                <c:pt idx="10">
                  <c:v>1363.7202729044834</c:v>
                </c:pt>
                <c:pt idx="11">
                  <c:v>1396.4817850637523</c:v>
                </c:pt>
                <c:pt idx="12">
                  <c:v>1399.619208087616</c:v>
                </c:pt>
                <c:pt idx="13">
                  <c:v>1436.2338582677166</c:v>
                </c:pt>
                <c:pt idx="14">
                  <c:v>1455.8069784706754</c:v>
                </c:pt>
                <c:pt idx="15">
                  <c:v>1481.6676136363635</c:v>
                </c:pt>
                <c:pt idx="16">
                  <c:v>1483.5718102872411</c:v>
                </c:pt>
                <c:pt idx="17">
                  <c:v>1516.2786885245901</c:v>
                </c:pt>
                <c:pt idx="18">
                  <c:v>1523.807622504537</c:v>
                </c:pt>
                <c:pt idx="19">
                  <c:v>1548.6203115983844</c:v>
                </c:pt>
                <c:pt idx="20">
                  <c:v>1549.9403899721447</c:v>
                </c:pt>
                <c:pt idx="21">
                  <c:v>1575.9866737739869</c:v>
                </c:pt>
                <c:pt idx="22">
                  <c:v>1587.191555097837</c:v>
                </c:pt>
                <c:pt idx="23">
                  <c:v>1604.0387096774195</c:v>
                </c:pt>
                <c:pt idx="24">
                  <c:v>1607.8647738209816</c:v>
                </c:pt>
              </c:numCache>
            </c:numRef>
          </c:val>
          <c:smooth val="0"/>
        </c:ser>
        <c:ser>
          <c:idx val="10"/>
          <c:order val="10"/>
          <c:tx>
            <c:strRef>
              <c:f>'8310 Data'!$BJ$35</c:f>
              <c:strCache>
                <c:ptCount val="1"/>
                <c:pt idx="0">
                  <c:v>5°</c:v>
                </c:pt>
              </c:strCache>
            </c:strRef>
          </c:tx>
          <c:marker>
            <c:symbol val="none"/>
          </c:marker>
          <c:val>
            <c:numRef>
              <c:f>'8310 Data'!$BL$39:$BL$63</c:f>
              <c:numCache>
                <c:formatCode>0.0</c:formatCode>
                <c:ptCount val="25"/>
                <c:pt idx="0">
                  <c:v>0</c:v>
                </c:pt>
                <c:pt idx="1">
                  <c:v>23757.5</c:v>
                </c:pt>
                <c:pt idx="2">
                  <c:v>2107.7049180327867</c:v>
                </c:pt>
                <c:pt idx="3">
                  <c:v>1306.6845425867507</c:v>
                </c:pt>
                <c:pt idx="4">
                  <c:v>1246.2110091743118</c:v>
                </c:pt>
                <c:pt idx="5">
                  <c:v>1264.3563636363638</c:v>
                </c:pt>
                <c:pt idx="6">
                  <c:v>1298.3501529051987</c:v>
                </c:pt>
                <c:pt idx="7">
                  <c:v>1287.683311432326</c:v>
                </c:pt>
                <c:pt idx="8">
                  <c:v>1321.3935790725327</c:v>
                </c:pt>
                <c:pt idx="9">
                  <c:v>1316.3739406779662</c:v>
                </c:pt>
                <c:pt idx="10">
                  <c:v>1350.4763705103969</c:v>
                </c:pt>
                <c:pt idx="11">
                  <c:v>1352.1822962313759</c:v>
                </c:pt>
                <c:pt idx="12">
                  <c:v>1372.9508460918614</c:v>
                </c:pt>
                <c:pt idx="13">
                  <c:v>1367.7659574468084</c:v>
                </c:pt>
                <c:pt idx="14">
                  <c:v>1388.6736842105263</c:v>
                </c:pt>
                <c:pt idx="15">
                  <c:v>1387.5046357615895</c:v>
                </c:pt>
                <c:pt idx="16">
                  <c:v>1411.1426783479349</c:v>
                </c:pt>
                <c:pt idx="17">
                  <c:v>1404.8115338882283</c:v>
                </c:pt>
                <c:pt idx="18">
                  <c:v>1425.0874224478287</c:v>
                </c:pt>
                <c:pt idx="19">
                  <c:v>1440.4534632034631</c:v>
                </c:pt>
                <c:pt idx="20">
                  <c:v>1445.5300207039338</c:v>
                </c:pt>
                <c:pt idx="21">
                  <c:v>1458.4184538653367</c:v>
                </c:pt>
                <c:pt idx="22">
                  <c:v>1473.5816618911172</c:v>
                </c:pt>
                <c:pt idx="23">
                  <c:v>1490.7528921795463</c:v>
                </c:pt>
                <c:pt idx="24">
                  <c:v>1490.915442812639</c:v>
                </c:pt>
              </c:numCache>
            </c:numRef>
          </c:val>
          <c:smooth val="0"/>
        </c:ser>
        <c:dLbls>
          <c:showLegendKey val="0"/>
          <c:showVal val="0"/>
          <c:showCatName val="0"/>
          <c:showSerName val="0"/>
          <c:showPercent val="0"/>
          <c:showBubbleSize val="0"/>
        </c:dLbls>
        <c:marker val="1"/>
        <c:smooth val="0"/>
        <c:axId val="60365440"/>
        <c:axId val="60371712"/>
      </c:lineChart>
      <c:catAx>
        <c:axId val="603654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5753371086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60371712"/>
        <c:crosses val="autoZero"/>
        <c:auto val="1"/>
        <c:lblAlgn val="ctr"/>
        <c:lblOffset val="100"/>
        <c:tickLblSkip val="1"/>
        <c:tickMarkSkip val="1"/>
        <c:noMultiLvlLbl val="0"/>
      </c:catAx>
      <c:valAx>
        <c:axId val="60371712"/>
        <c:scaling>
          <c:orientation val="minMax"/>
          <c:max val="2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365440"/>
        <c:crosses val="autoZero"/>
        <c:crossBetween val="midCat"/>
      </c:valAx>
      <c:spPr>
        <a:solidFill>
          <a:srgbClr val="C0C0C0"/>
        </a:solidFill>
        <a:ln w="12700">
          <a:solidFill>
            <a:srgbClr val="808080"/>
          </a:solidFill>
          <a:prstDash val="solid"/>
        </a:ln>
      </c:spPr>
    </c:plotArea>
    <c:legend>
      <c:legendPos val="r"/>
      <c:layout>
        <c:manualLayout>
          <c:xMode val="edge"/>
          <c:yMode val="edge"/>
          <c:x val="0.91288032440674982"/>
          <c:y val="0.19902443426663358"/>
          <c:w val="7.8782799964914441E-2"/>
          <c:h val="0.6790244342666336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1.8bar</a:t>
            </a:r>
          </a:p>
        </c:rich>
      </c:tx>
      <c:layout>
        <c:manualLayout>
          <c:xMode val="edge"/>
          <c:yMode val="edge"/>
          <c:x val="0.37740690511372454"/>
          <c:y val="3.367649043869516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Data'!$B$39:$B$63</c:f>
              <c:numCache>
                <c:formatCode>0.00</c:formatCode>
                <c:ptCount val="25"/>
                <c:pt idx="0">
                  <c:v>0.01</c:v>
                </c:pt>
                <c:pt idx="1">
                  <c:v>0.19</c:v>
                </c:pt>
                <c:pt idx="2">
                  <c:v>1.68</c:v>
                </c:pt>
                <c:pt idx="3">
                  <c:v>3.09</c:v>
                </c:pt>
                <c:pt idx="4">
                  <c:v>4.1399999999999997</c:v>
                </c:pt>
                <c:pt idx="5">
                  <c:v>5</c:v>
                </c:pt>
                <c:pt idx="6">
                  <c:v>5.83</c:v>
                </c:pt>
                <c:pt idx="7">
                  <c:v>6.85</c:v>
                </c:pt>
                <c:pt idx="8">
                  <c:v>7.52</c:v>
                </c:pt>
                <c:pt idx="9">
                  <c:v>8.51</c:v>
                </c:pt>
                <c:pt idx="10">
                  <c:v>9.33</c:v>
                </c:pt>
                <c:pt idx="11">
                  <c:v>10.220000000000001</c:v>
                </c:pt>
                <c:pt idx="12">
                  <c:v>11.11</c:v>
                </c:pt>
                <c:pt idx="13">
                  <c:v>11.83</c:v>
                </c:pt>
                <c:pt idx="14">
                  <c:v>12.69</c:v>
                </c:pt>
                <c:pt idx="15">
                  <c:v>13.43</c:v>
                </c:pt>
                <c:pt idx="16">
                  <c:v>14.22</c:v>
                </c:pt>
                <c:pt idx="17">
                  <c:v>14.92</c:v>
                </c:pt>
                <c:pt idx="18">
                  <c:v>15.71</c:v>
                </c:pt>
                <c:pt idx="19">
                  <c:v>16.399999999999999</c:v>
                </c:pt>
                <c:pt idx="20">
                  <c:v>17.170000000000002</c:v>
                </c:pt>
                <c:pt idx="21">
                  <c:v>17.84</c:v>
                </c:pt>
                <c:pt idx="22">
                  <c:v>18.54</c:v>
                </c:pt>
                <c:pt idx="23">
                  <c:v>19.260000000000002</c:v>
                </c:pt>
                <c:pt idx="24">
                  <c:v>19.989999999999998</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Data'!$H$39:$H$63</c:f>
              <c:numCache>
                <c:formatCode>0.00</c:formatCode>
                <c:ptCount val="25"/>
                <c:pt idx="0">
                  <c:v>0.02</c:v>
                </c:pt>
                <c:pt idx="1">
                  <c:v>0.42</c:v>
                </c:pt>
                <c:pt idx="2">
                  <c:v>2.0099999999999998</c:v>
                </c:pt>
                <c:pt idx="3">
                  <c:v>3.27</c:v>
                </c:pt>
                <c:pt idx="4">
                  <c:v>4.09</c:v>
                </c:pt>
                <c:pt idx="5">
                  <c:v>5.08</c:v>
                </c:pt>
                <c:pt idx="6">
                  <c:v>5.99</c:v>
                </c:pt>
                <c:pt idx="7">
                  <c:v>6.82</c:v>
                </c:pt>
                <c:pt idx="8">
                  <c:v>7.66</c:v>
                </c:pt>
                <c:pt idx="9">
                  <c:v>8.58</c:v>
                </c:pt>
                <c:pt idx="10">
                  <c:v>9.39</c:v>
                </c:pt>
                <c:pt idx="11">
                  <c:v>10.29</c:v>
                </c:pt>
                <c:pt idx="12">
                  <c:v>11.04</c:v>
                </c:pt>
                <c:pt idx="13">
                  <c:v>11.98</c:v>
                </c:pt>
                <c:pt idx="14">
                  <c:v>12.78</c:v>
                </c:pt>
                <c:pt idx="15">
                  <c:v>13.54</c:v>
                </c:pt>
                <c:pt idx="16">
                  <c:v>14.25</c:v>
                </c:pt>
                <c:pt idx="17">
                  <c:v>15.14</c:v>
                </c:pt>
                <c:pt idx="18">
                  <c:v>15.95</c:v>
                </c:pt>
                <c:pt idx="19">
                  <c:v>16.61</c:v>
                </c:pt>
                <c:pt idx="20">
                  <c:v>17.39</c:v>
                </c:pt>
                <c:pt idx="21">
                  <c:v>18.079999999999998</c:v>
                </c:pt>
                <c:pt idx="22">
                  <c:v>18.78</c:v>
                </c:pt>
                <c:pt idx="23">
                  <c:v>19.45</c:v>
                </c:pt>
                <c:pt idx="24">
                  <c:v>20.18</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Data'!$N$39:$N$63</c:f>
              <c:numCache>
                <c:formatCode>0.00</c:formatCode>
                <c:ptCount val="25"/>
                <c:pt idx="0">
                  <c:v>0</c:v>
                </c:pt>
                <c:pt idx="1">
                  <c:v>0.31</c:v>
                </c:pt>
                <c:pt idx="2">
                  <c:v>2.02</c:v>
                </c:pt>
                <c:pt idx="3">
                  <c:v>3.21</c:v>
                </c:pt>
                <c:pt idx="4">
                  <c:v>4.4800000000000004</c:v>
                </c:pt>
                <c:pt idx="5">
                  <c:v>5.17</c:v>
                </c:pt>
                <c:pt idx="6">
                  <c:v>6.18</c:v>
                </c:pt>
                <c:pt idx="7">
                  <c:v>6.99</c:v>
                </c:pt>
                <c:pt idx="8">
                  <c:v>7.88</c:v>
                </c:pt>
                <c:pt idx="9">
                  <c:v>8.68</c:v>
                </c:pt>
                <c:pt idx="10">
                  <c:v>9.66</c:v>
                </c:pt>
                <c:pt idx="11">
                  <c:v>10.53</c:v>
                </c:pt>
                <c:pt idx="12">
                  <c:v>11.36</c:v>
                </c:pt>
                <c:pt idx="13">
                  <c:v>12.14</c:v>
                </c:pt>
                <c:pt idx="14">
                  <c:v>12.98</c:v>
                </c:pt>
                <c:pt idx="15">
                  <c:v>13.75</c:v>
                </c:pt>
                <c:pt idx="16">
                  <c:v>14.61</c:v>
                </c:pt>
                <c:pt idx="17">
                  <c:v>15.28</c:v>
                </c:pt>
                <c:pt idx="18">
                  <c:v>16.05</c:v>
                </c:pt>
                <c:pt idx="19">
                  <c:v>16.829999999999998</c:v>
                </c:pt>
                <c:pt idx="20">
                  <c:v>17.57</c:v>
                </c:pt>
                <c:pt idx="21">
                  <c:v>18.239999999999998</c:v>
                </c:pt>
                <c:pt idx="22">
                  <c:v>18.940000000000001</c:v>
                </c:pt>
                <c:pt idx="23">
                  <c:v>19.73</c:v>
                </c:pt>
                <c:pt idx="24">
                  <c:v>20.38</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Data'!$T$39:$T$63</c:f>
              <c:numCache>
                <c:formatCode>0.00</c:formatCode>
                <c:ptCount val="25"/>
                <c:pt idx="0">
                  <c:v>0</c:v>
                </c:pt>
                <c:pt idx="1">
                  <c:v>0.3</c:v>
                </c:pt>
                <c:pt idx="2">
                  <c:v>2.0499999999999998</c:v>
                </c:pt>
                <c:pt idx="3">
                  <c:v>3.31</c:v>
                </c:pt>
                <c:pt idx="4">
                  <c:v>4.58</c:v>
                </c:pt>
                <c:pt idx="5">
                  <c:v>5.41</c:v>
                </c:pt>
                <c:pt idx="6">
                  <c:v>6.37</c:v>
                </c:pt>
                <c:pt idx="7">
                  <c:v>7.24</c:v>
                </c:pt>
                <c:pt idx="8">
                  <c:v>8.1</c:v>
                </c:pt>
                <c:pt idx="9">
                  <c:v>8.91</c:v>
                </c:pt>
                <c:pt idx="10">
                  <c:v>9.84</c:v>
                </c:pt>
                <c:pt idx="11">
                  <c:v>10.77</c:v>
                </c:pt>
                <c:pt idx="12">
                  <c:v>11.64</c:v>
                </c:pt>
                <c:pt idx="13">
                  <c:v>12.41</c:v>
                </c:pt>
                <c:pt idx="14">
                  <c:v>13.25</c:v>
                </c:pt>
                <c:pt idx="15">
                  <c:v>14.21</c:v>
                </c:pt>
                <c:pt idx="16">
                  <c:v>14.95</c:v>
                </c:pt>
                <c:pt idx="17">
                  <c:v>15.58</c:v>
                </c:pt>
                <c:pt idx="18">
                  <c:v>16.399999999999999</c:v>
                </c:pt>
                <c:pt idx="19">
                  <c:v>17.28</c:v>
                </c:pt>
                <c:pt idx="20">
                  <c:v>17.91</c:v>
                </c:pt>
                <c:pt idx="21">
                  <c:v>18.68</c:v>
                </c:pt>
                <c:pt idx="22">
                  <c:v>19.3</c:v>
                </c:pt>
                <c:pt idx="23">
                  <c:v>20.059999999999999</c:v>
                </c:pt>
                <c:pt idx="24">
                  <c:v>20.72</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Data'!$A$39:$A$63</c:f>
              <c:numCache>
                <c:formatCode>General</c:formatCode>
                <c:ptCount val="25"/>
                <c:pt idx="0">
                  <c:v>1.1000000000000001</c:v>
                </c:pt>
                <c:pt idx="1">
                  <c:v>21.3</c:v>
                </c:pt>
                <c:pt idx="2">
                  <c:v>48.4</c:v>
                </c:pt>
                <c:pt idx="3">
                  <c:v>74</c:v>
                </c:pt>
                <c:pt idx="4">
                  <c:v>101.6</c:v>
                </c:pt>
                <c:pt idx="5">
                  <c:v>125</c:v>
                </c:pt>
                <c:pt idx="6">
                  <c:v>147.5</c:v>
                </c:pt>
                <c:pt idx="7">
                  <c:v>176.2</c:v>
                </c:pt>
                <c:pt idx="8">
                  <c:v>200.1</c:v>
                </c:pt>
                <c:pt idx="9">
                  <c:v>224.1</c:v>
                </c:pt>
                <c:pt idx="10">
                  <c:v>246.9</c:v>
                </c:pt>
                <c:pt idx="11">
                  <c:v>276.89999999999998</c:v>
                </c:pt>
                <c:pt idx="12">
                  <c:v>305.2</c:v>
                </c:pt>
                <c:pt idx="13">
                  <c:v>323.89999999999998</c:v>
                </c:pt>
                <c:pt idx="14">
                  <c:v>354.4</c:v>
                </c:pt>
                <c:pt idx="15">
                  <c:v>376.7</c:v>
                </c:pt>
                <c:pt idx="16">
                  <c:v>403.7</c:v>
                </c:pt>
                <c:pt idx="17">
                  <c:v>423.9</c:v>
                </c:pt>
                <c:pt idx="18">
                  <c:v>452.5</c:v>
                </c:pt>
                <c:pt idx="19">
                  <c:v>476.2</c:v>
                </c:pt>
                <c:pt idx="20">
                  <c:v>501</c:v>
                </c:pt>
                <c:pt idx="21">
                  <c:v>524.70000000000005</c:v>
                </c:pt>
                <c:pt idx="22">
                  <c:v>547.9</c:v>
                </c:pt>
                <c:pt idx="23">
                  <c:v>576.70000000000005</c:v>
                </c:pt>
                <c:pt idx="24">
                  <c:v>601.20000000000005</c:v>
                </c:pt>
              </c:numCache>
            </c:numRef>
          </c:cat>
          <c:val>
            <c:numRef>
              <c:f>'8310 Data'!$Z$39:$Z$63</c:f>
              <c:numCache>
                <c:formatCode>0.00</c:formatCode>
                <c:ptCount val="25"/>
                <c:pt idx="0">
                  <c:v>0</c:v>
                </c:pt>
                <c:pt idx="1">
                  <c:v>0.67</c:v>
                </c:pt>
                <c:pt idx="2">
                  <c:v>1.93</c:v>
                </c:pt>
                <c:pt idx="3">
                  <c:v>3.18</c:v>
                </c:pt>
                <c:pt idx="4">
                  <c:v>4.1100000000000003</c:v>
                </c:pt>
                <c:pt idx="5">
                  <c:v>5.24</c:v>
                </c:pt>
                <c:pt idx="6">
                  <c:v>6.24</c:v>
                </c:pt>
                <c:pt idx="7">
                  <c:v>7.09</c:v>
                </c:pt>
                <c:pt idx="8">
                  <c:v>7.99</c:v>
                </c:pt>
                <c:pt idx="9">
                  <c:v>8.9600000000000009</c:v>
                </c:pt>
                <c:pt idx="10">
                  <c:v>9.94</c:v>
                </c:pt>
                <c:pt idx="11">
                  <c:v>10.76</c:v>
                </c:pt>
                <c:pt idx="12">
                  <c:v>11.81</c:v>
                </c:pt>
                <c:pt idx="13">
                  <c:v>12.67</c:v>
                </c:pt>
                <c:pt idx="14">
                  <c:v>13.59</c:v>
                </c:pt>
                <c:pt idx="15">
                  <c:v>14.34</c:v>
                </c:pt>
                <c:pt idx="16">
                  <c:v>15.28</c:v>
                </c:pt>
                <c:pt idx="17">
                  <c:v>16.04</c:v>
                </c:pt>
                <c:pt idx="18">
                  <c:v>16.86</c:v>
                </c:pt>
                <c:pt idx="19">
                  <c:v>17.579999999999998</c:v>
                </c:pt>
                <c:pt idx="20">
                  <c:v>18.38</c:v>
                </c:pt>
                <c:pt idx="21">
                  <c:v>19.16</c:v>
                </c:pt>
                <c:pt idx="22">
                  <c:v>20</c:v>
                </c:pt>
                <c:pt idx="23">
                  <c:v>20.65</c:v>
                </c:pt>
                <c:pt idx="24">
                  <c:v>21.53</c:v>
                </c:pt>
              </c:numCache>
            </c:numRef>
          </c:val>
          <c:smooth val="0"/>
        </c:ser>
        <c:ser>
          <c:idx val="5"/>
          <c:order val="5"/>
          <c:tx>
            <c:strRef>
              <c:f>'8310 Data'!$AF$35</c:f>
              <c:strCache>
                <c:ptCount val="1"/>
                <c:pt idx="0">
                  <c:v>2.5°</c:v>
                </c:pt>
              </c:strCache>
            </c:strRef>
          </c:tx>
          <c:marker>
            <c:symbol val="none"/>
          </c:marker>
          <c:val>
            <c:numRef>
              <c:f>'8310 Data'!$AF$39:$AF$63</c:f>
              <c:numCache>
                <c:formatCode>0.00</c:formatCode>
                <c:ptCount val="25"/>
                <c:pt idx="0">
                  <c:v>0.04</c:v>
                </c:pt>
                <c:pt idx="1">
                  <c:v>0.91</c:v>
                </c:pt>
                <c:pt idx="2">
                  <c:v>2.29</c:v>
                </c:pt>
                <c:pt idx="3">
                  <c:v>3.65</c:v>
                </c:pt>
                <c:pt idx="4">
                  <c:v>4.6399999999999997</c:v>
                </c:pt>
                <c:pt idx="5">
                  <c:v>5.65</c:v>
                </c:pt>
                <c:pt idx="6">
                  <c:v>6.56</c:v>
                </c:pt>
                <c:pt idx="7">
                  <c:v>7.5</c:v>
                </c:pt>
                <c:pt idx="8">
                  <c:v>8.31</c:v>
                </c:pt>
                <c:pt idx="9">
                  <c:v>9.23</c:v>
                </c:pt>
                <c:pt idx="10">
                  <c:v>10.11</c:v>
                </c:pt>
                <c:pt idx="11">
                  <c:v>10.83</c:v>
                </c:pt>
                <c:pt idx="12">
                  <c:v>11.69</c:v>
                </c:pt>
                <c:pt idx="13">
                  <c:v>12.46</c:v>
                </c:pt>
                <c:pt idx="14">
                  <c:v>13.26</c:v>
                </c:pt>
                <c:pt idx="15">
                  <c:v>13.96</c:v>
                </c:pt>
                <c:pt idx="16">
                  <c:v>14.75</c:v>
                </c:pt>
                <c:pt idx="17">
                  <c:v>15.49</c:v>
                </c:pt>
                <c:pt idx="18">
                  <c:v>16.25</c:v>
                </c:pt>
                <c:pt idx="19">
                  <c:v>16.940000000000001</c:v>
                </c:pt>
                <c:pt idx="20">
                  <c:v>17.66</c:v>
                </c:pt>
                <c:pt idx="21">
                  <c:v>18.43</c:v>
                </c:pt>
                <c:pt idx="22">
                  <c:v>19.149999999999999</c:v>
                </c:pt>
                <c:pt idx="23">
                  <c:v>19.79</c:v>
                </c:pt>
                <c:pt idx="24">
                  <c:v>20.52</c:v>
                </c:pt>
              </c:numCache>
            </c:numRef>
          </c:val>
          <c:smooth val="0"/>
        </c:ser>
        <c:ser>
          <c:idx val="6"/>
          <c:order val="6"/>
          <c:tx>
            <c:strRef>
              <c:f>'8310 Data'!$AL$35</c:f>
              <c:strCache>
                <c:ptCount val="1"/>
                <c:pt idx="0">
                  <c:v>3°</c:v>
                </c:pt>
              </c:strCache>
            </c:strRef>
          </c:tx>
          <c:marker>
            <c:symbol val="none"/>
          </c:marker>
          <c:val>
            <c:numRef>
              <c:f>'8310 Data'!$AL$39:$AL$63</c:f>
              <c:numCache>
                <c:formatCode>0.00</c:formatCode>
                <c:ptCount val="25"/>
                <c:pt idx="0">
                  <c:v>-0.01</c:v>
                </c:pt>
                <c:pt idx="1">
                  <c:v>0.1</c:v>
                </c:pt>
                <c:pt idx="2">
                  <c:v>1.66</c:v>
                </c:pt>
                <c:pt idx="3">
                  <c:v>3.37</c:v>
                </c:pt>
                <c:pt idx="4">
                  <c:v>4.43</c:v>
                </c:pt>
                <c:pt idx="5">
                  <c:v>5.6</c:v>
                </c:pt>
                <c:pt idx="6">
                  <c:v>6.39</c:v>
                </c:pt>
                <c:pt idx="7">
                  <c:v>7.44</c:v>
                </c:pt>
                <c:pt idx="8">
                  <c:v>8.32</c:v>
                </c:pt>
                <c:pt idx="9">
                  <c:v>9.23</c:v>
                </c:pt>
                <c:pt idx="10">
                  <c:v>10.06</c:v>
                </c:pt>
                <c:pt idx="11">
                  <c:v>11.03</c:v>
                </c:pt>
                <c:pt idx="12">
                  <c:v>11.93</c:v>
                </c:pt>
                <c:pt idx="13">
                  <c:v>12.9</c:v>
                </c:pt>
                <c:pt idx="14">
                  <c:v>13.74</c:v>
                </c:pt>
                <c:pt idx="15">
                  <c:v>14.62</c:v>
                </c:pt>
                <c:pt idx="16">
                  <c:v>15.47</c:v>
                </c:pt>
                <c:pt idx="17">
                  <c:v>16.329999999999998</c:v>
                </c:pt>
                <c:pt idx="18">
                  <c:v>17.010000000000002</c:v>
                </c:pt>
                <c:pt idx="19">
                  <c:v>17.89</c:v>
                </c:pt>
                <c:pt idx="20">
                  <c:v>18.73</c:v>
                </c:pt>
                <c:pt idx="21">
                  <c:v>19.5</c:v>
                </c:pt>
                <c:pt idx="22">
                  <c:v>20.23</c:v>
                </c:pt>
                <c:pt idx="23">
                  <c:v>21.02</c:v>
                </c:pt>
                <c:pt idx="24">
                  <c:v>21.53</c:v>
                </c:pt>
              </c:numCache>
            </c:numRef>
          </c:val>
          <c:smooth val="0"/>
        </c:ser>
        <c:ser>
          <c:idx val="7"/>
          <c:order val="7"/>
          <c:tx>
            <c:strRef>
              <c:f>'8310 Data'!$AR$35</c:f>
              <c:strCache>
                <c:ptCount val="1"/>
                <c:pt idx="0">
                  <c:v>3.5°</c:v>
                </c:pt>
              </c:strCache>
            </c:strRef>
          </c:tx>
          <c:marker>
            <c:symbol val="none"/>
          </c:marker>
          <c:val>
            <c:numRef>
              <c:f>'8310 Data'!$AR$39:$AR$63</c:f>
              <c:numCache>
                <c:formatCode>0.00</c:formatCode>
                <c:ptCount val="25"/>
                <c:pt idx="0">
                  <c:v>0.03</c:v>
                </c:pt>
                <c:pt idx="1">
                  <c:v>0.05</c:v>
                </c:pt>
                <c:pt idx="2">
                  <c:v>1.45</c:v>
                </c:pt>
                <c:pt idx="3">
                  <c:v>3.11</c:v>
                </c:pt>
                <c:pt idx="4">
                  <c:v>4.34</c:v>
                </c:pt>
                <c:pt idx="5">
                  <c:v>5.45</c:v>
                </c:pt>
                <c:pt idx="6">
                  <c:v>6.38</c:v>
                </c:pt>
                <c:pt idx="7">
                  <c:v>7.44</c:v>
                </c:pt>
                <c:pt idx="8">
                  <c:v>8.35</c:v>
                </c:pt>
                <c:pt idx="9">
                  <c:v>9.26</c:v>
                </c:pt>
                <c:pt idx="10">
                  <c:v>10.1</c:v>
                </c:pt>
                <c:pt idx="11">
                  <c:v>11.11</c:v>
                </c:pt>
                <c:pt idx="12">
                  <c:v>11.98</c:v>
                </c:pt>
                <c:pt idx="13">
                  <c:v>12.92</c:v>
                </c:pt>
                <c:pt idx="14">
                  <c:v>13.72</c:v>
                </c:pt>
                <c:pt idx="15">
                  <c:v>14.83</c:v>
                </c:pt>
                <c:pt idx="16">
                  <c:v>15.67</c:v>
                </c:pt>
                <c:pt idx="17">
                  <c:v>16.489999999999998</c:v>
                </c:pt>
                <c:pt idx="18">
                  <c:v>17.260000000000002</c:v>
                </c:pt>
                <c:pt idx="19">
                  <c:v>18.149999999999999</c:v>
                </c:pt>
                <c:pt idx="20">
                  <c:v>19</c:v>
                </c:pt>
                <c:pt idx="21">
                  <c:v>19.71</c:v>
                </c:pt>
                <c:pt idx="22">
                  <c:v>20.57</c:v>
                </c:pt>
                <c:pt idx="23">
                  <c:v>21.2</c:v>
                </c:pt>
                <c:pt idx="24">
                  <c:v>22.11</c:v>
                </c:pt>
              </c:numCache>
            </c:numRef>
          </c:val>
          <c:smooth val="0"/>
        </c:ser>
        <c:ser>
          <c:idx val="8"/>
          <c:order val="8"/>
          <c:tx>
            <c:strRef>
              <c:f>'8310 Data'!$AX$35</c:f>
              <c:strCache>
                <c:ptCount val="1"/>
                <c:pt idx="0">
                  <c:v>4°</c:v>
                </c:pt>
              </c:strCache>
            </c:strRef>
          </c:tx>
          <c:marker>
            <c:symbol val="none"/>
          </c:marker>
          <c:val>
            <c:numRef>
              <c:f>'8310 Data'!$AX$39:$AX$63</c:f>
              <c:numCache>
                <c:formatCode>0.00</c:formatCode>
                <c:ptCount val="25"/>
                <c:pt idx="0">
                  <c:v>0</c:v>
                </c:pt>
                <c:pt idx="1">
                  <c:v>1.1299999999999999</c:v>
                </c:pt>
                <c:pt idx="2">
                  <c:v>2.71</c:v>
                </c:pt>
                <c:pt idx="3">
                  <c:v>3.65</c:v>
                </c:pt>
                <c:pt idx="4">
                  <c:v>4.91</c:v>
                </c:pt>
                <c:pt idx="5">
                  <c:v>5.69</c:v>
                </c:pt>
                <c:pt idx="6">
                  <c:v>6.85</c:v>
                </c:pt>
                <c:pt idx="7">
                  <c:v>7.84</c:v>
                </c:pt>
                <c:pt idx="8">
                  <c:v>8.5500000000000007</c:v>
                </c:pt>
                <c:pt idx="9">
                  <c:v>9.43</c:v>
                </c:pt>
                <c:pt idx="10">
                  <c:v>10.210000000000001</c:v>
                </c:pt>
                <c:pt idx="11">
                  <c:v>11.04</c:v>
                </c:pt>
                <c:pt idx="12">
                  <c:v>11.78</c:v>
                </c:pt>
                <c:pt idx="13">
                  <c:v>12.65</c:v>
                </c:pt>
                <c:pt idx="14">
                  <c:v>13.35</c:v>
                </c:pt>
                <c:pt idx="15">
                  <c:v>14.12</c:v>
                </c:pt>
                <c:pt idx="16">
                  <c:v>14.8</c:v>
                </c:pt>
                <c:pt idx="17">
                  <c:v>15.56</c:v>
                </c:pt>
                <c:pt idx="18">
                  <c:v>16.260000000000002</c:v>
                </c:pt>
                <c:pt idx="19">
                  <c:v>17.07</c:v>
                </c:pt>
                <c:pt idx="20">
                  <c:v>17.649999999999999</c:v>
                </c:pt>
                <c:pt idx="21">
                  <c:v>18.45</c:v>
                </c:pt>
                <c:pt idx="22">
                  <c:v>19.22</c:v>
                </c:pt>
                <c:pt idx="23">
                  <c:v>19.87</c:v>
                </c:pt>
                <c:pt idx="24">
                  <c:v>20.420000000000002</c:v>
                </c:pt>
              </c:numCache>
            </c:numRef>
          </c:val>
          <c:smooth val="0"/>
        </c:ser>
        <c:ser>
          <c:idx val="9"/>
          <c:order val="9"/>
          <c:tx>
            <c:strRef>
              <c:f>'8310 Data'!$BD$35</c:f>
              <c:strCache>
                <c:ptCount val="1"/>
                <c:pt idx="0">
                  <c:v>4.5°</c:v>
                </c:pt>
              </c:strCache>
            </c:strRef>
          </c:tx>
          <c:marker>
            <c:symbol val="none"/>
          </c:marker>
          <c:val>
            <c:numRef>
              <c:f>'8310 Data'!$BD$39:$BD$63</c:f>
              <c:numCache>
                <c:formatCode>0.00</c:formatCode>
                <c:ptCount val="25"/>
                <c:pt idx="0">
                  <c:v>0</c:v>
                </c:pt>
                <c:pt idx="1">
                  <c:v>1.1399999999999999</c:v>
                </c:pt>
                <c:pt idx="2">
                  <c:v>2.76</c:v>
                </c:pt>
                <c:pt idx="3">
                  <c:v>3.83</c:v>
                </c:pt>
                <c:pt idx="4">
                  <c:v>5.04</c:v>
                </c:pt>
                <c:pt idx="5">
                  <c:v>5.98</c:v>
                </c:pt>
                <c:pt idx="6">
                  <c:v>6.87</c:v>
                </c:pt>
                <c:pt idx="7">
                  <c:v>7.72</c:v>
                </c:pt>
                <c:pt idx="8">
                  <c:v>8.5299999999999994</c:v>
                </c:pt>
                <c:pt idx="9">
                  <c:v>9.41</c:v>
                </c:pt>
                <c:pt idx="10">
                  <c:v>10.26</c:v>
                </c:pt>
                <c:pt idx="11">
                  <c:v>10.98</c:v>
                </c:pt>
                <c:pt idx="12">
                  <c:v>11.87</c:v>
                </c:pt>
                <c:pt idx="13">
                  <c:v>12.7</c:v>
                </c:pt>
                <c:pt idx="14">
                  <c:v>13.47</c:v>
                </c:pt>
                <c:pt idx="15">
                  <c:v>14.08</c:v>
                </c:pt>
                <c:pt idx="16">
                  <c:v>14.97</c:v>
                </c:pt>
                <c:pt idx="17">
                  <c:v>15.86</c:v>
                </c:pt>
                <c:pt idx="18">
                  <c:v>16.53</c:v>
                </c:pt>
                <c:pt idx="19">
                  <c:v>17.329999999999998</c:v>
                </c:pt>
                <c:pt idx="20">
                  <c:v>17.95</c:v>
                </c:pt>
                <c:pt idx="21">
                  <c:v>18.760000000000002</c:v>
                </c:pt>
                <c:pt idx="22">
                  <c:v>19.420000000000002</c:v>
                </c:pt>
                <c:pt idx="23">
                  <c:v>20.149999999999999</c:v>
                </c:pt>
                <c:pt idx="24">
                  <c:v>20.78</c:v>
                </c:pt>
              </c:numCache>
            </c:numRef>
          </c:val>
          <c:smooth val="0"/>
        </c:ser>
        <c:ser>
          <c:idx val="10"/>
          <c:order val="10"/>
          <c:tx>
            <c:strRef>
              <c:f>'8310 Data'!$BJ$35</c:f>
              <c:strCache>
                <c:ptCount val="1"/>
                <c:pt idx="0">
                  <c:v>5°</c:v>
                </c:pt>
              </c:strCache>
            </c:strRef>
          </c:tx>
          <c:marker>
            <c:symbol val="none"/>
          </c:marker>
          <c:val>
            <c:numRef>
              <c:f>'8310 Data'!$BJ$39:$BJ$63</c:f>
              <c:numCache>
                <c:formatCode>0.00</c:formatCode>
                <c:ptCount val="25"/>
                <c:pt idx="0">
                  <c:v>0.01</c:v>
                </c:pt>
                <c:pt idx="1">
                  <c:v>0.06</c:v>
                </c:pt>
                <c:pt idx="2">
                  <c:v>1.22</c:v>
                </c:pt>
                <c:pt idx="3">
                  <c:v>3.17</c:v>
                </c:pt>
                <c:pt idx="4">
                  <c:v>4.3600000000000003</c:v>
                </c:pt>
                <c:pt idx="5">
                  <c:v>5.5</c:v>
                </c:pt>
                <c:pt idx="6">
                  <c:v>6.54</c:v>
                </c:pt>
                <c:pt idx="7">
                  <c:v>7.61</c:v>
                </c:pt>
                <c:pt idx="8">
                  <c:v>8.41</c:v>
                </c:pt>
                <c:pt idx="9">
                  <c:v>9.44</c:v>
                </c:pt>
                <c:pt idx="10">
                  <c:v>10.58</c:v>
                </c:pt>
                <c:pt idx="11">
                  <c:v>11.41</c:v>
                </c:pt>
                <c:pt idx="12">
                  <c:v>12.41</c:v>
                </c:pt>
                <c:pt idx="13">
                  <c:v>13.16</c:v>
                </c:pt>
                <c:pt idx="14">
                  <c:v>14.25</c:v>
                </c:pt>
                <c:pt idx="15">
                  <c:v>15.1</c:v>
                </c:pt>
                <c:pt idx="16">
                  <c:v>15.98</c:v>
                </c:pt>
                <c:pt idx="17">
                  <c:v>16.82</c:v>
                </c:pt>
                <c:pt idx="18">
                  <c:v>17.73</c:v>
                </c:pt>
                <c:pt idx="19">
                  <c:v>18.48</c:v>
                </c:pt>
                <c:pt idx="20">
                  <c:v>19.32</c:v>
                </c:pt>
                <c:pt idx="21">
                  <c:v>20.05</c:v>
                </c:pt>
                <c:pt idx="22">
                  <c:v>20.94</c:v>
                </c:pt>
                <c:pt idx="23">
                  <c:v>21.61</c:v>
                </c:pt>
                <c:pt idx="24">
                  <c:v>22.47</c:v>
                </c:pt>
              </c:numCache>
            </c:numRef>
          </c:val>
          <c:smooth val="0"/>
        </c:ser>
        <c:dLbls>
          <c:showLegendKey val="0"/>
          <c:showVal val="0"/>
          <c:showCatName val="0"/>
          <c:showSerName val="0"/>
          <c:showPercent val="0"/>
          <c:showBubbleSize val="0"/>
        </c:dLbls>
        <c:marker val="1"/>
        <c:smooth val="0"/>
        <c:axId val="60126336"/>
        <c:axId val="60128256"/>
      </c:lineChart>
      <c:catAx>
        <c:axId val="601263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5946756655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60128256"/>
        <c:crosses val="autoZero"/>
        <c:auto val="1"/>
        <c:lblAlgn val="ctr"/>
        <c:lblOffset val="100"/>
        <c:tickLblSkip val="1"/>
        <c:tickMarkSkip val="1"/>
        <c:noMultiLvlLbl val="0"/>
      </c:catAx>
      <c:valAx>
        <c:axId val="6012825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02849643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126336"/>
        <c:crosses val="autoZero"/>
        <c:crossBetween val="midCat"/>
      </c:valAx>
      <c:spPr>
        <a:solidFill>
          <a:srgbClr val="C0C0C0"/>
        </a:solidFill>
        <a:ln w="12700">
          <a:solidFill>
            <a:srgbClr val="808080"/>
          </a:solidFill>
          <a:prstDash val="solid"/>
        </a:ln>
      </c:spPr>
    </c:plotArea>
    <c:legend>
      <c:legendPos val="r"/>
      <c:layout>
        <c:manualLayout>
          <c:xMode val="edge"/>
          <c:yMode val="edge"/>
          <c:x val="0.91170171851911841"/>
          <c:y val="0.20408158980127486"/>
          <c:w val="7.8439770864117575E-2"/>
          <c:h val="0.6763848518935132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1.6bar</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Data'!$D$70:$D$94</c:f>
              <c:numCache>
                <c:formatCode>0.0</c:formatCode>
                <c:ptCount val="25"/>
                <c:pt idx="0">
                  <c:v>0</c:v>
                </c:pt>
                <c:pt idx="1">
                  <c:v>2054.7027027027025</c:v>
                </c:pt>
                <c:pt idx="2">
                  <c:v>1510.6634146341464</c:v>
                </c:pt>
                <c:pt idx="3">
                  <c:v>1327.4086687306503</c:v>
                </c:pt>
                <c:pt idx="4">
                  <c:v>1314.1628440366972</c:v>
                </c:pt>
                <c:pt idx="5">
                  <c:v>1319.1985157699444</c:v>
                </c:pt>
                <c:pt idx="6">
                  <c:v>1316.4405705229794</c:v>
                </c:pt>
                <c:pt idx="7">
                  <c:v>1346.7527932960893</c:v>
                </c:pt>
                <c:pt idx="8">
                  <c:v>1368.2579075425788</c:v>
                </c:pt>
                <c:pt idx="9">
                  <c:v>1403.7249443207124</c:v>
                </c:pt>
                <c:pt idx="10">
                  <c:v>1393.8555667001001</c:v>
                </c:pt>
                <c:pt idx="11">
                  <c:v>1401.1097785977859</c:v>
                </c:pt>
                <c:pt idx="12">
                  <c:v>1428.2402707275803</c:v>
                </c:pt>
                <c:pt idx="13">
                  <c:v>1442.735731039875</c:v>
                </c:pt>
                <c:pt idx="14">
                  <c:v>1437.0169366715759</c:v>
                </c:pt>
                <c:pt idx="15">
                  <c:v>1464.6726519337014</c:v>
                </c:pt>
                <c:pt idx="16">
                  <c:v>1471.0333769633507</c:v>
                </c:pt>
                <c:pt idx="17">
                  <c:v>1483.7397769516726</c:v>
                </c:pt>
                <c:pt idx="18">
                  <c:v>1488.2381516587677</c:v>
                </c:pt>
                <c:pt idx="19">
                  <c:v>1503.2567567567567</c:v>
                </c:pt>
                <c:pt idx="20">
                  <c:v>1511.5263724434876</c:v>
                </c:pt>
                <c:pt idx="21">
                  <c:v>1515.8442496132025</c:v>
                </c:pt>
                <c:pt idx="22">
                  <c:v>1519.2623762376238</c:v>
                </c:pt>
                <c:pt idx="23">
                  <c:v>1524.158820732287</c:v>
                </c:pt>
                <c:pt idx="24">
                  <c:v>1536.9945155393054</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Data'!$J$70:$J$94</c:f>
              <c:numCache>
                <c:formatCode>0.0</c:formatCode>
                <c:ptCount val="25"/>
                <c:pt idx="0">
                  <c:v>0</c:v>
                </c:pt>
                <c:pt idx="1">
                  <c:v>2652.2765957446809</c:v>
                </c:pt>
                <c:pt idx="2">
                  <c:v>1415.9441624365481</c:v>
                </c:pt>
                <c:pt idx="3">
                  <c:v>1264.484939759036</c:v>
                </c:pt>
                <c:pt idx="4">
                  <c:v>1283.9912663755458</c:v>
                </c:pt>
                <c:pt idx="5">
                  <c:v>1291.0238095238094</c:v>
                </c:pt>
                <c:pt idx="6">
                  <c:v>1317.8274268104776</c:v>
                </c:pt>
                <c:pt idx="7">
                  <c:v>1317.6428571428569</c:v>
                </c:pt>
                <c:pt idx="8">
                  <c:v>1364.121833534379</c:v>
                </c:pt>
                <c:pt idx="9">
                  <c:v>1375.2497273718648</c:v>
                </c:pt>
                <c:pt idx="10">
                  <c:v>1381.0915422885571</c:v>
                </c:pt>
                <c:pt idx="11">
                  <c:v>1408.9444949954504</c:v>
                </c:pt>
                <c:pt idx="12">
                  <c:v>1415.5701091519732</c:v>
                </c:pt>
                <c:pt idx="13">
                  <c:v>1430.0716535433071</c:v>
                </c:pt>
                <c:pt idx="14">
                  <c:v>1430.974283614989</c:v>
                </c:pt>
                <c:pt idx="15">
                  <c:v>1444.4715277777777</c:v>
                </c:pt>
                <c:pt idx="16">
                  <c:v>1460.0149544863457</c:v>
                </c:pt>
                <c:pt idx="17">
                  <c:v>1470.6159554730982</c:v>
                </c:pt>
                <c:pt idx="18">
                  <c:v>1474.2351557907111</c:v>
                </c:pt>
                <c:pt idx="19">
                  <c:v>1484.4800225098479</c:v>
                </c:pt>
                <c:pt idx="20">
                  <c:v>1499.2314270443612</c:v>
                </c:pt>
                <c:pt idx="21">
                  <c:v>1512.8401430030644</c:v>
                </c:pt>
                <c:pt idx="22">
                  <c:v>1512.7989157220306</c:v>
                </c:pt>
                <c:pt idx="23">
                  <c:v>1526.7736916548795</c:v>
                </c:pt>
                <c:pt idx="24">
                  <c:v>1530.6436363636362</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Data'!$P$70:$P$94</c:f>
              <c:numCache>
                <c:formatCode>0.0</c:formatCode>
                <c:ptCount val="25"/>
                <c:pt idx="0">
                  <c:v>0</c:v>
                </c:pt>
                <c:pt idx="1">
                  <c:v>1708.4929577464789</c:v>
                </c:pt>
                <c:pt idx="2">
                  <c:v>1289.2252252252251</c:v>
                </c:pt>
                <c:pt idx="3">
                  <c:v>1251.4169184290029</c:v>
                </c:pt>
                <c:pt idx="4">
                  <c:v>1314.8487584650113</c:v>
                </c:pt>
                <c:pt idx="5">
                  <c:v>1294.4706994328924</c:v>
                </c:pt>
                <c:pt idx="6">
                  <c:v>1333.1356466876971</c:v>
                </c:pt>
                <c:pt idx="7">
                  <c:v>1333.8212824010914</c:v>
                </c:pt>
                <c:pt idx="8">
                  <c:v>1338.7644927536232</c:v>
                </c:pt>
                <c:pt idx="9">
                  <c:v>1353.8185792349725</c:v>
                </c:pt>
                <c:pt idx="10">
                  <c:v>1378.0636630754159</c:v>
                </c:pt>
                <c:pt idx="11">
                  <c:v>1393.2077687443539</c:v>
                </c:pt>
                <c:pt idx="12">
                  <c:v>1394.4644945697578</c:v>
                </c:pt>
                <c:pt idx="13">
                  <c:v>1408.8724569640065</c:v>
                </c:pt>
                <c:pt idx="14">
                  <c:v>1424.4178131788558</c:v>
                </c:pt>
                <c:pt idx="15">
                  <c:v>1433.2255639097743</c:v>
                </c:pt>
                <c:pt idx="16">
                  <c:v>1435.8345138441725</c:v>
                </c:pt>
                <c:pt idx="17">
                  <c:v>1441.2359413202935</c:v>
                </c:pt>
                <c:pt idx="18">
                  <c:v>1462.1242774566472</c:v>
                </c:pt>
                <c:pt idx="19">
                  <c:v>1473.4477447744773</c:v>
                </c:pt>
                <c:pt idx="20">
                  <c:v>1475.4176346356915</c:v>
                </c:pt>
                <c:pt idx="21">
                  <c:v>1491.6058467741934</c:v>
                </c:pt>
                <c:pt idx="22">
                  <c:v>1492.7410454985479</c:v>
                </c:pt>
                <c:pt idx="23">
                  <c:v>1500.4327458256032</c:v>
                </c:pt>
                <c:pt idx="24">
                  <c:v>1504.1134020618556</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Data'!$V$70:$V$94</c:f>
              <c:numCache>
                <c:formatCode>0.0</c:formatCode>
                <c:ptCount val="25"/>
                <c:pt idx="0">
                  <c:v>0</c:v>
                </c:pt>
                <c:pt idx="1">
                  <c:v>2018.0847457627121</c:v>
                </c:pt>
                <c:pt idx="2">
                  <c:v>1313.0000000000002</c:v>
                </c:pt>
                <c:pt idx="3">
                  <c:v>1275.7957957957958</c:v>
                </c:pt>
                <c:pt idx="4">
                  <c:v>1232.6976241900647</c:v>
                </c:pt>
                <c:pt idx="5">
                  <c:v>1297.1666666666665</c:v>
                </c:pt>
                <c:pt idx="6">
                  <c:v>1277.2251148545174</c:v>
                </c:pt>
                <c:pt idx="7">
                  <c:v>1322.0426997245177</c:v>
                </c:pt>
                <c:pt idx="8">
                  <c:v>1326.9658018867924</c:v>
                </c:pt>
                <c:pt idx="9">
                  <c:v>1367.1712765957448</c:v>
                </c:pt>
                <c:pt idx="10">
                  <c:v>1354.0586510263929</c:v>
                </c:pt>
                <c:pt idx="11">
                  <c:v>1393.5</c:v>
                </c:pt>
                <c:pt idx="12">
                  <c:v>1392.8725165562912</c:v>
                </c:pt>
                <c:pt idx="13">
                  <c:v>1414.4980754426481</c:v>
                </c:pt>
                <c:pt idx="14">
                  <c:v>1413.2978260869563</c:v>
                </c:pt>
                <c:pt idx="15">
                  <c:v>1436.8849557522126</c:v>
                </c:pt>
                <c:pt idx="16">
                  <c:v>1450.2222222222224</c:v>
                </c:pt>
                <c:pt idx="17">
                  <c:v>1457.8446483180426</c:v>
                </c:pt>
                <c:pt idx="18">
                  <c:v>1467.1298245614034</c:v>
                </c:pt>
                <c:pt idx="19">
                  <c:v>1471.9710144927535</c:v>
                </c:pt>
                <c:pt idx="20">
                  <c:v>1494.1411827384122</c:v>
                </c:pt>
                <c:pt idx="21">
                  <c:v>1497.6873727087577</c:v>
                </c:pt>
                <c:pt idx="22">
                  <c:v>1512.2479053721045</c:v>
                </c:pt>
                <c:pt idx="23">
                  <c:v>1507.0871819038643</c:v>
                </c:pt>
                <c:pt idx="24">
                  <c:v>1526.4122448979592</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Data'!$AB$70:$AB$94</c:f>
              <c:numCache>
                <c:formatCode>0.0</c:formatCode>
                <c:ptCount val="25"/>
                <c:pt idx="0">
                  <c:v>0</c:v>
                </c:pt>
                <c:pt idx="1">
                  <c:v>3385.0555555555557</c:v>
                </c:pt>
                <c:pt idx="2">
                  <c:v>1307.8995215311004</c:v>
                </c:pt>
                <c:pt idx="3">
                  <c:v>1268.7606060606061</c:v>
                </c:pt>
                <c:pt idx="4">
                  <c:v>1277.0153172866521</c:v>
                </c:pt>
                <c:pt idx="5">
                  <c:v>1294.6894639556376</c:v>
                </c:pt>
                <c:pt idx="6">
                  <c:v>1315.2434514637903</c:v>
                </c:pt>
                <c:pt idx="7">
                  <c:v>1326.9649122807018</c:v>
                </c:pt>
                <c:pt idx="8">
                  <c:v>1328.705112960761</c:v>
                </c:pt>
                <c:pt idx="9">
                  <c:v>1331.5773745997867</c:v>
                </c:pt>
                <c:pt idx="10">
                  <c:v>1341.4912451361868</c:v>
                </c:pt>
                <c:pt idx="11">
                  <c:v>1374.4356699201421</c:v>
                </c:pt>
                <c:pt idx="12">
                  <c:v>1375.7534807534805</c:v>
                </c:pt>
                <c:pt idx="13">
                  <c:v>1396.8525096525098</c:v>
                </c:pt>
                <c:pt idx="14">
                  <c:v>1392.8785046728972</c:v>
                </c:pt>
                <c:pt idx="15">
                  <c:v>1425.1845318860244</c:v>
                </c:pt>
                <c:pt idx="16">
                  <c:v>1429.7431485022307</c:v>
                </c:pt>
                <c:pt idx="17">
                  <c:v>1433.7064164648909</c:v>
                </c:pt>
                <c:pt idx="18">
                  <c:v>1442.1233429394813</c:v>
                </c:pt>
                <c:pt idx="19">
                  <c:v>1466.6499180775534</c:v>
                </c:pt>
                <c:pt idx="20">
                  <c:v>1470.7128608923883</c:v>
                </c:pt>
                <c:pt idx="21">
                  <c:v>1483.9418546365916</c:v>
                </c:pt>
                <c:pt idx="22">
                  <c:v>1481.6476282671829</c:v>
                </c:pt>
                <c:pt idx="23">
                  <c:v>1497.5615171137836</c:v>
                </c:pt>
                <c:pt idx="24">
                  <c:v>1501.8283415288331</c:v>
                </c:pt>
              </c:numCache>
            </c:numRef>
          </c:val>
          <c:smooth val="0"/>
        </c:ser>
        <c:ser>
          <c:idx val="5"/>
          <c:order val="5"/>
          <c:tx>
            <c:strRef>
              <c:f>'8310 Data'!$AF$66</c:f>
              <c:strCache>
                <c:ptCount val="1"/>
                <c:pt idx="0">
                  <c:v>2.5°</c:v>
                </c:pt>
              </c:strCache>
            </c:strRef>
          </c:tx>
          <c:marker>
            <c:symbol val="none"/>
          </c:marker>
          <c:val>
            <c:numRef>
              <c:f>'8310 Data'!$AH$70:$AH$94</c:f>
              <c:numCache>
                <c:formatCode>0.0</c:formatCode>
                <c:ptCount val="25"/>
                <c:pt idx="0">
                  <c:v>0</c:v>
                </c:pt>
                <c:pt idx="1">
                  <c:v>3282.333333333333</c:v>
                </c:pt>
                <c:pt idx="2">
                  <c:v>1347.19</c:v>
                </c:pt>
                <c:pt idx="3">
                  <c:v>1263.0466472303206</c:v>
                </c:pt>
                <c:pt idx="4">
                  <c:v>1258.7006802721087</c:v>
                </c:pt>
                <c:pt idx="5">
                  <c:v>1288.8336347197105</c:v>
                </c:pt>
                <c:pt idx="6">
                  <c:v>1301.7572964669739</c:v>
                </c:pt>
                <c:pt idx="7">
                  <c:v>1313.3494623655915</c:v>
                </c:pt>
                <c:pt idx="8">
                  <c:v>1312.7526753864447</c:v>
                </c:pt>
                <c:pt idx="9">
                  <c:v>1321.2727272727273</c:v>
                </c:pt>
                <c:pt idx="10">
                  <c:v>1352.8015414258186</c:v>
                </c:pt>
                <c:pt idx="11">
                  <c:v>1351.8973684210525</c:v>
                </c:pt>
                <c:pt idx="12">
                  <c:v>1368.6336065573771</c:v>
                </c:pt>
                <c:pt idx="13">
                  <c:v>1368.7623762376236</c:v>
                </c:pt>
                <c:pt idx="14">
                  <c:v>1405.1081661891114</c:v>
                </c:pt>
                <c:pt idx="15">
                  <c:v>1407.9906166219839</c:v>
                </c:pt>
                <c:pt idx="16">
                  <c:v>1418.4802798982187</c:v>
                </c:pt>
                <c:pt idx="17">
                  <c:v>1422.9704284852141</c:v>
                </c:pt>
                <c:pt idx="18">
                  <c:v>1450.9806378132118</c:v>
                </c:pt>
                <c:pt idx="19">
                  <c:v>1447.916621253406</c:v>
                </c:pt>
                <c:pt idx="20">
                  <c:v>1466.3581081081081</c:v>
                </c:pt>
                <c:pt idx="21">
                  <c:v>1462.6466165413535</c:v>
                </c:pt>
                <c:pt idx="22">
                  <c:v>1482.2861244019141</c:v>
                </c:pt>
                <c:pt idx="23">
                  <c:v>1484.8195662205812</c:v>
                </c:pt>
                <c:pt idx="24">
                  <c:v>1496.541296625222</c:v>
                </c:pt>
              </c:numCache>
            </c:numRef>
          </c:val>
          <c:smooth val="0"/>
        </c:ser>
        <c:ser>
          <c:idx val="6"/>
          <c:order val="6"/>
          <c:tx>
            <c:strRef>
              <c:f>'8310 Data'!$AL$66</c:f>
              <c:strCache>
                <c:ptCount val="1"/>
                <c:pt idx="0">
                  <c:v>3°</c:v>
                </c:pt>
              </c:strCache>
            </c:strRef>
          </c:tx>
          <c:marker>
            <c:symbol val="none"/>
          </c:marker>
          <c:val>
            <c:numRef>
              <c:f>'8310 Data'!$AN$70:$AN$94</c:f>
              <c:numCache>
                <c:formatCode>0.0</c:formatCode>
                <c:ptCount val="25"/>
                <c:pt idx="0">
                  <c:v>0</c:v>
                </c:pt>
                <c:pt idx="1">
                  <c:v>2670.7777777777778</c:v>
                </c:pt>
                <c:pt idx="2">
                  <c:v>1271.9275362318842</c:v>
                </c:pt>
                <c:pt idx="3">
                  <c:v>1258.1574344023322</c:v>
                </c:pt>
                <c:pt idx="4">
                  <c:v>1263.6114790286977</c:v>
                </c:pt>
                <c:pt idx="5">
                  <c:v>1276.7034358047015</c:v>
                </c:pt>
                <c:pt idx="6">
                  <c:v>1282.8663594470047</c:v>
                </c:pt>
                <c:pt idx="7">
                  <c:v>1275.2653333333333</c:v>
                </c:pt>
                <c:pt idx="8">
                  <c:v>1325.2549707602336</c:v>
                </c:pt>
                <c:pt idx="9">
                  <c:v>1328.5094936708861</c:v>
                </c:pt>
                <c:pt idx="10">
                  <c:v>1336.7624999999998</c:v>
                </c:pt>
                <c:pt idx="11">
                  <c:v>1327.9301310043668</c:v>
                </c:pt>
                <c:pt idx="12">
                  <c:v>1354.4999999999998</c:v>
                </c:pt>
                <c:pt idx="13">
                  <c:v>1361.1524663677128</c:v>
                </c:pt>
                <c:pt idx="14">
                  <c:v>1373.4866197183098</c:v>
                </c:pt>
                <c:pt idx="15">
                  <c:v>1384.155172413793</c:v>
                </c:pt>
                <c:pt idx="16">
                  <c:v>1410.8923459863099</c:v>
                </c:pt>
                <c:pt idx="17">
                  <c:v>1417.2861392028556</c:v>
                </c:pt>
                <c:pt idx="18">
                  <c:v>1433.0670045045044</c:v>
                </c:pt>
                <c:pt idx="19">
                  <c:v>1427.4140540540541</c:v>
                </c:pt>
                <c:pt idx="20">
                  <c:v>1449.9511568123394</c:v>
                </c:pt>
                <c:pt idx="21">
                  <c:v>1455.2799208704253</c:v>
                </c:pt>
                <c:pt idx="22">
                  <c:v>1468.1049382716051</c:v>
                </c:pt>
                <c:pt idx="23">
                  <c:v>1467.2789738891433</c:v>
                </c:pt>
                <c:pt idx="24">
                  <c:v>1482.6294014084508</c:v>
                </c:pt>
              </c:numCache>
            </c:numRef>
          </c:val>
          <c:smooth val="0"/>
        </c:ser>
        <c:ser>
          <c:idx val="7"/>
          <c:order val="7"/>
          <c:tx>
            <c:strRef>
              <c:f>'8310 Data'!$AR$66</c:f>
              <c:strCache>
                <c:ptCount val="1"/>
                <c:pt idx="0">
                  <c:v>3.5°</c:v>
                </c:pt>
              </c:strCache>
            </c:strRef>
          </c:tx>
          <c:marker>
            <c:symbol val="none"/>
          </c:marker>
          <c:val>
            <c:numRef>
              <c:f>'8310 Data'!$AT$70:$AT$94</c:f>
              <c:numCache>
                <c:formatCode>0.0</c:formatCode>
                <c:ptCount val="25"/>
                <c:pt idx="0">
                  <c:v>0</c:v>
                </c:pt>
                <c:pt idx="1">
                  <c:v>1944.3478260869567</c:v>
                </c:pt>
                <c:pt idx="2">
                  <c:v>1256.5132743362833</c:v>
                </c:pt>
                <c:pt idx="3">
                  <c:v>1247</c:v>
                </c:pt>
                <c:pt idx="4">
                  <c:v>1229.0676855895194</c:v>
                </c:pt>
                <c:pt idx="5">
                  <c:v>1263.7841105354057</c:v>
                </c:pt>
                <c:pt idx="6">
                  <c:v>1231.8235294117646</c:v>
                </c:pt>
                <c:pt idx="7">
                  <c:v>1278.8375959079283</c:v>
                </c:pt>
                <c:pt idx="8">
                  <c:v>1269.7012542759408</c:v>
                </c:pt>
                <c:pt idx="9">
                  <c:v>1303.0010214504596</c:v>
                </c:pt>
                <c:pt idx="10">
                  <c:v>1296.9642184557438</c:v>
                </c:pt>
                <c:pt idx="11">
                  <c:v>1313.864450127877</c:v>
                </c:pt>
                <c:pt idx="12">
                  <c:v>1322.9960567823343</c:v>
                </c:pt>
                <c:pt idx="13">
                  <c:v>1330.6585724797644</c:v>
                </c:pt>
                <c:pt idx="14">
                  <c:v>1339.592541436464</c:v>
                </c:pt>
                <c:pt idx="15">
                  <c:v>1359.9444444444443</c:v>
                </c:pt>
                <c:pt idx="16">
                  <c:v>1376.6879999999999</c:v>
                </c:pt>
                <c:pt idx="17">
                  <c:v>1381.0396501457726</c:v>
                </c:pt>
                <c:pt idx="18">
                  <c:v>1395.1565120178868</c:v>
                </c:pt>
                <c:pt idx="19">
                  <c:v>1408.7272727272725</c:v>
                </c:pt>
                <c:pt idx="20">
                  <c:v>1419.9167512690356</c:v>
                </c:pt>
                <c:pt idx="21">
                  <c:v>1424.2939172749393</c:v>
                </c:pt>
                <c:pt idx="22">
                  <c:v>1435.1073605250822</c:v>
                </c:pt>
                <c:pt idx="23">
                  <c:v>1446.4250448833031</c:v>
                </c:pt>
                <c:pt idx="24">
                  <c:v>1457.1906649053278</c:v>
                </c:pt>
              </c:numCache>
            </c:numRef>
          </c:val>
          <c:smooth val="0"/>
        </c:ser>
        <c:ser>
          <c:idx val="8"/>
          <c:order val="8"/>
          <c:tx>
            <c:strRef>
              <c:f>'8310 Data'!$AX$66</c:f>
              <c:strCache>
                <c:ptCount val="1"/>
                <c:pt idx="0">
                  <c:v>4°</c:v>
                </c:pt>
              </c:strCache>
            </c:strRef>
          </c:tx>
          <c:marker>
            <c:symbol val="none"/>
          </c:marker>
          <c:val>
            <c:numRef>
              <c:f>'8310 Data'!$AZ$70:$AZ$94</c:f>
              <c:numCache>
                <c:formatCode>0.0</c:formatCode>
                <c:ptCount val="25"/>
                <c:pt idx="0">
                  <c:v>0</c:v>
                </c:pt>
                <c:pt idx="1">
                  <c:v>2110.7068965517242</c:v>
                </c:pt>
                <c:pt idx="2">
                  <c:v>1283.9132420091323</c:v>
                </c:pt>
                <c:pt idx="3">
                  <c:v>1162.2146892655364</c:v>
                </c:pt>
                <c:pt idx="4">
                  <c:v>1202.6969696969697</c:v>
                </c:pt>
                <c:pt idx="5">
                  <c:v>1204.1506129597199</c:v>
                </c:pt>
                <c:pt idx="6">
                  <c:v>1235.1703056768558</c:v>
                </c:pt>
                <c:pt idx="7">
                  <c:v>1231.0640703517588</c:v>
                </c:pt>
                <c:pt idx="8">
                  <c:v>1254.7564825253664</c:v>
                </c:pt>
                <c:pt idx="9">
                  <c:v>1262.4224924012158</c:v>
                </c:pt>
                <c:pt idx="10">
                  <c:v>1293.0092081031307</c:v>
                </c:pt>
                <c:pt idx="11">
                  <c:v>1293.0688497061292</c:v>
                </c:pt>
                <c:pt idx="12">
                  <c:v>1314.5714285714287</c:v>
                </c:pt>
                <c:pt idx="13">
                  <c:v>1298.4265129682994</c:v>
                </c:pt>
                <c:pt idx="14">
                  <c:v>1331.6472556894244</c:v>
                </c:pt>
                <c:pt idx="15">
                  <c:v>1336.4923857868021</c:v>
                </c:pt>
                <c:pt idx="16">
                  <c:v>1357.5236385397964</c:v>
                </c:pt>
                <c:pt idx="17">
                  <c:v>1353.8231253577562</c:v>
                </c:pt>
                <c:pt idx="18">
                  <c:v>1381.7021739130435</c:v>
                </c:pt>
                <c:pt idx="19">
                  <c:v>1386.1453125000003</c:v>
                </c:pt>
                <c:pt idx="20">
                  <c:v>1401.9541832669324</c:v>
                </c:pt>
                <c:pt idx="21">
                  <c:v>1405.0177713736791</c:v>
                </c:pt>
                <c:pt idx="22">
                  <c:v>1422.8622754491018</c:v>
                </c:pt>
                <c:pt idx="23">
                  <c:v>1429.988464951198</c:v>
                </c:pt>
                <c:pt idx="24">
                  <c:v>1435.5158254918733</c:v>
                </c:pt>
              </c:numCache>
            </c:numRef>
          </c:val>
          <c:smooth val="0"/>
        </c:ser>
        <c:ser>
          <c:idx val="9"/>
          <c:order val="9"/>
          <c:tx>
            <c:strRef>
              <c:f>'8310 Data'!$BD$66</c:f>
              <c:strCache>
                <c:ptCount val="1"/>
                <c:pt idx="0">
                  <c:v>4.5°</c:v>
                </c:pt>
              </c:strCache>
            </c:strRef>
          </c:tx>
          <c:marker>
            <c:symbol val="none"/>
          </c:marker>
          <c:val>
            <c:numRef>
              <c:f>'8310 Data'!$BF$70:$BF$94</c:f>
              <c:numCache>
                <c:formatCode>0.0</c:formatCode>
                <c:ptCount val="25"/>
                <c:pt idx="0">
                  <c:v>0</c:v>
                </c:pt>
                <c:pt idx="1">
                  <c:v>1787.328947368421</c:v>
                </c:pt>
                <c:pt idx="2">
                  <c:v>1254.6444444444444</c:v>
                </c:pt>
                <c:pt idx="3">
                  <c:v>1189.3307291666667</c:v>
                </c:pt>
                <c:pt idx="4">
                  <c:v>1173.5527950310559</c:v>
                </c:pt>
                <c:pt idx="5">
                  <c:v>1206.1182266009853</c:v>
                </c:pt>
                <c:pt idx="6">
                  <c:v>1186.2686781609193</c:v>
                </c:pt>
                <c:pt idx="7">
                  <c:v>1235.5756457564573</c:v>
                </c:pt>
                <c:pt idx="8">
                  <c:v>1228.208105147864</c:v>
                </c:pt>
                <c:pt idx="9">
                  <c:v>1254.5956820412168</c:v>
                </c:pt>
                <c:pt idx="10">
                  <c:v>1246.3033303330333</c:v>
                </c:pt>
                <c:pt idx="11">
                  <c:v>1269.5776499589153</c:v>
                </c:pt>
                <c:pt idx="12">
                  <c:v>1281.3607305936073</c:v>
                </c:pt>
                <c:pt idx="13">
                  <c:v>1292.1408250355619</c:v>
                </c:pt>
                <c:pt idx="14">
                  <c:v>1292.5479360852198</c:v>
                </c:pt>
                <c:pt idx="15">
                  <c:v>1318.6398252184767</c:v>
                </c:pt>
                <c:pt idx="16">
                  <c:v>1327.4598108747043</c:v>
                </c:pt>
                <c:pt idx="17">
                  <c:v>1336.3839235525577</c:v>
                </c:pt>
                <c:pt idx="18">
                  <c:v>1352.3998920669185</c:v>
                </c:pt>
                <c:pt idx="19">
                  <c:v>1367.717213114754</c:v>
                </c:pt>
                <c:pt idx="20">
                  <c:v>1378.8117010816125</c:v>
                </c:pt>
                <c:pt idx="21">
                  <c:v>1385.8871576959395</c:v>
                </c:pt>
                <c:pt idx="22">
                  <c:v>1396.1005917159764</c:v>
                </c:pt>
                <c:pt idx="23">
                  <c:v>1402.4078138718173</c:v>
                </c:pt>
                <c:pt idx="24">
                  <c:v>1419.0183917878528</c:v>
                </c:pt>
              </c:numCache>
            </c:numRef>
          </c:val>
          <c:smooth val="0"/>
        </c:ser>
        <c:ser>
          <c:idx val="10"/>
          <c:order val="10"/>
          <c:tx>
            <c:strRef>
              <c:f>'8310 Data'!$BJ$66</c:f>
              <c:strCache>
                <c:ptCount val="1"/>
                <c:pt idx="0">
                  <c:v>5°</c:v>
                </c:pt>
              </c:strCache>
            </c:strRef>
          </c:tx>
          <c:marker>
            <c:symbol val="none"/>
          </c:marker>
          <c:val>
            <c:numRef>
              <c:f>'8310 Data'!$BL$70:$BL$94</c:f>
              <c:numCache>
                <c:formatCode>0.0</c:formatCode>
                <c:ptCount val="25"/>
                <c:pt idx="0">
                  <c:v>0</c:v>
                </c:pt>
                <c:pt idx="1">
                  <c:v>2628.489361702128</c:v>
                </c:pt>
                <c:pt idx="2">
                  <c:v>1233.6551724137933</c:v>
                </c:pt>
                <c:pt idx="3">
                  <c:v>1129.0225352112677</c:v>
                </c:pt>
                <c:pt idx="4">
                  <c:v>1176.7837301587301</c:v>
                </c:pt>
                <c:pt idx="5">
                  <c:v>1168.4016393442623</c:v>
                </c:pt>
                <c:pt idx="6">
                  <c:v>1195.6388888888889</c:v>
                </c:pt>
                <c:pt idx="7">
                  <c:v>1178.3042424242424</c:v>
                </c:pt>
                <c:pt idx="8">
                  <c:v>1209.9722222222222</c:v>
                </c:pt>
                <c:pt idx="9">
                  <c:v>1221.2993262752648</c:v>
                </c:pt>
                <c:pt idx="10">
                  <c:v>1228.9165935030728</c:v>
                </c:pt>
                <c:pt idx="11">
                  <c:v>1239.2071197411003</c:v>
                </c:pt>
                <c:pt idx="12">
                  <c:v>1253.235161532682</c:v>
                </c:pt>
                <c:pt idx="13">
                  <c:v>1271.3056524773201</c:v>
                </c:pt>
                <c:pt idx="14">
                  <c:v>1275.0143042912873</c:v>
                </c:pt>
                <c:pt idx="15">
                  <c:v>1290.4244293645895</c:v>
                </c:pt>
                <c:pt idx="16">
                  <c:v>1292.6469221835075</c:v>
                </c:pt>
                <c:pt idx="17">
                  <c:v>1313.5577557755773</c:v>
                </c:pt>
                <c:pt idx="18">
                  <c:v>1323.1133858267715</c:v>
                </c:pt>
                <c:pt idx="19">
                  <c:v>1334.4052287581699</c:v>
                </c:pt>
                <c:pt idx="20">
                  <c:v>1346.730917874396</c:v>
                </c:pt>
                <c:pt idx="21">
                  <c:v>1369.9764216366159</c:v>
                </c:pt>
                <c:pt idx="22">
                  <c:v>1374.6760374832663</c:v>
                </c:pt>
                <c:pt idx="23">
                  <c:v>1391.1450021450023</c:v>
                </c:pt>
                <c:pt idx="24">
                  <c:v>1390.6432432432432</c:v>
                </c:pt>
              </c:numCache>
            </c:numRef>
          </c:val>
          <c:smooth val="0"/>
        </c:ser>
        <c:dLbls>
          <c:showLegendKey val="0"/>
          <c:showVal val="0"/>
          <c:showCatName val="0"/>
          <c:showSerName val="0"/>
          <c:showPercent val="0"/>
          <c:showBubbleSize val="0"/>
        </c:dLbls>
        <c:marker val="1"/>
        <c:smooth val="0"/>
        <c:axId val="60263808"/>
        <c:axId val="60274176"/>
      </c:lineChart>
      <c:catAx>
        <c:axId val="602638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60274176"/>
        <c:crosses val="autoZero"/>
        <c:auto val="1"/>
        <c:lblAlgn val="ctr"/>
        <c:lblOffset val="100"/>
        <c:tickLblSkip val="1"/>
        <c:tickMarkSkip val="1"/>
        <c:noMultiLvlLbl val="0"/>
      </c:catAx>
      <c:valAx>
        <c:axId val="60274176"/>
        <c:scaling>
          <c:orientation val="minMax"/>
          <c:max val="2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263808"/>
        <c:crosses val="autoZero"/>
        <c:crossBetween val="midCat"/>
      </c:valAx>
      <c:spPr>
        <a:solidFill>
          <a:srgbClr val="C0C0C0"/>
        </a:solidFill>
        <a:ln w="12700">
          <a:solidFill>
            <a:srgbClr val="808080"/>
          </a:solidFill>
          <a:prstDash val="solid"/>
        </a:ln>
      </c:spPr>
    </c:plotArea>
    <c:legend>
      <c:legendPos val="r"/>
      <c:layout>
        <c:manualLayout>
          <c:xMode val="edge"/>
          <c:yMode val="edge"/>
          <c:x val="0.91288032440674982"/>
          <c:y val="0.20155795711782445"/>
          <c:w val="7.8782799964914441E-2"/>
          <c:h val="0.6806233031759283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1.6bar</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'8310 Data'!$B$4</c:f>
              <c:strCache>
                <c:ptCount val="1"/>
                <c:pt idx="0">
                  <c:v>0°</c:v>
                </c:pt>
              </c:strCache>
            </c:strRef>
          </c:tx>
          <c:spPr>
            <a:ln w="12700">
              <a:solidFill>
                <a:srgbClr val="00008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Data'!$B$70:$B$94</c:f>
              <c:numCache>
                <c:formatCode>0.00</c:formatCode>
                <c:ptCount val="25"/>
                <c:pt idx="0">
                  <c:v>0</c:v>
                </c:pt>
                <c:pt idx="1">
                  <c:v>1.1100000000000001</c:v>
                </c:pt>
                <c:pt idx="2">
                  <c:v>2.0499999999999998</c:v>
                </c:pt>
                <c:pt idx="3">
                  <c:v>3.23</c:v>
                </c:pt>
                <c:pt idx="4">
                  <c:v>4.3600000000000003</c:v>
                </c:pt>
                <c:pt idx="5">
                  <c:v>5.39</c:v>
                </c:pt>
                <c:pt idx="6">
                  <c:v>6.31</c:v>
                </c:pt>
                <c:pt idx="7">
                  <c:v>7.16</c:v>
                </c:pt>
                <c:pt idx="8">
                  <c:v>8.2200000000000006</c:v>
                </c:pt>
                <c:pt idx="9">
                  <c:v>8.98</c:v>
                </c:pt>
                <c:pt idx="10">
                  <c:v>9.9700000000000006</c:v>
                </c:pt>
                <c:pt idx="11">
                  <c:v>10.84</c:v>
                </c:pt>
                <c:pt idx="12">
                  <c:v>11.82</c:v>
                </c:pt>
                <c:pt idx="13">
                  <c:v>12.79</c:v>
                </c:pt>
                <c:pt idx="14">
                  <c:v>13.58</c:v>
                </c:pt>
                <c:pt idx="15">
                  <c:v>14.48</c:v>
                </c:pt>
                <c:pt idx="16">
                  <c:v>15.28</c:v>
                </c:pt>
                <c:pt idx="17">
                  <c:v>16.14</c:v>
                </c:pt>
                <c:pt idx="18">
                  <c:v>16.88</c:v>
                </c:pt>
                <c:pt idx="19">
                  <c:v>17.760000000000002</c:v>
                </c:pt>
                <c:pt idx="20">
                  <c:v>18.579999999999998</c:v>
                </c:pt>
                <c:pt idx="21">
                  <c:v>19.39</c:v>
                </c:pt>
                <c:pt idx="22">
                  <c:v>20.2</c:v>
                </c:pt>
                <c:pt idx="23">
                  <c:v>21.03</c:v>
                </c:pt>
                <c:pt idx="24">
                  <c:v>21.88</c:v>
                </c:pt>
              </c:numCache>
            </c:numRef>
          </c:val>
          <c:smooth val="0"/>
        </c:ser>
        <c:ser>
          <c:idx val="1"/>
          <c:order val="1"/>
          <c:tx>
            <c:strRef>
              <c:f>'8310 Data'!$H$4</c:f>
              <c:strCache>
                <c:ptCount val="1"/>
                <c:pt idx="0">
                  <c:v>0.5°</c:v>
                </c:pt>
              </c:strCache>
            </c:strRef>
          </c:tx>
          <c:spPr>
            <a:ln w="12700">
              <a:solidFill>
                <a:srgbClr val="FF00FF"/>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Data'!$H$70:$H$94</c:f>
              <c:numCache>
                <c:formatCode>0.00</c:formatCode>
                <c:ptCount val="25"/>
                <c:pt idx="0">
                  <c:v>0</c:v>
                </c:pt>
                <c:pt idx="1">
                  <c:v>0.47</c:v>
                </c:pt>
                <c:pt idx="2">
                  <c:v>1.97</c:v>
                </c:pt>
                <c:pt idx="3">
                  <c:v>3.32</c:v>
                </c:pt>
                <c:pt idx="4">
                  <c:v>4.58</c:v>
                </c:pt>
                <c:pt idx="5">
                  <c:v>5.46</c:v>
                </c:pt>
                <c:pt idx="6">
                  <c:v>6.49</c:v>
                </c:pt>
                <c:pt idx="7">
                  <c:v>7.28</c:v>
                </c:pt>
                <c:pt idx="8">
                  <c:v>8.2899999999999991</c:v>
                </c:pt>
                <c:pt idx="9">
                  <c:v>9.17</c:v>
                </c:pt>
                <c:pt idx="10">
                  <c:v>10.050000000000001</c:v>
                </c:pt>
                <c:pt idx="11">
                  <c:v>10.99</c:v>
                </c:pt>
                <c:pt idx="12">
                  <c:v>11.91</c:v>
                </c:pt>
                <c:pt idx="13">
                  <c:v>12.7</c:v>
                </c:pt>
                <c:pt idx="14">
                  <c:v>13.61</c:v>
                </c:pt>
                <c:pt idx="15">
                  <c:v>14.4</c:v>
                </c:pt>
                <c:pt idx="16">
                  <c:v>15.38</c:v>
                </c:pt>
                <c:pt idx="17">
                  <c:v>16.170000000000002</c:v>
                </c:pt>
                <c:pt idx="18">
                  <c:v>17.010000000000002</c:v>
                </c:pt>
                <c:pt idx="19">
                  <c:v>17.77</c:v>
                </c:pt>
                <c:pt idx="20">
                  <c:v>18.71</c:v>
                </c:pt>
                <c:pt idx="21">
                  <c:v>19.579999999999998</c:v>
                </c:pt>
                <c:pt idx="22">
                  <c:v>20.29</c:v>
                </c:pt>
                <c:pt idx="23">
                  <c:v>21.21</c:v>
                </c:pt>
                <c:pt idx="24">
                  <c:v>22</c:v>
                </c:pt>
              </c:numCache>
            </c:numRef>
          </c:val>
          <c:smooth val="0"/>
        </c:ser>
        <c:ser>
          <c:idx val="2"/>
          <c:order val="2"/>
          <c:tx>
            <c:strRef>
              <c:f>'8310 Data'!$N$4</c:f>
              <c:strCache>
                <c:ptCount val="1"/>
                <c:pt idx="0">
                  <c:v>1°</c:v>
                </c:pt>
              </c:strCache>
            </c:strRef>
          </c:tx>
          <c:spPr>
            <a:ln w="12700">
              <a:solidFill>
                <a:srgbClr val="FFFF0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Data'!$N$70:$N$94</c:f>
              <c:numCache>
                <c:formatCode>0.00</c:formatCode>
                <c:ptCount val="25"/>
                <c:pt idx="0">
                  <c:v>0.04</c:v>
                </c:pt>
                <c:pt idx="1">
                  <c:v>0.71</c:v>
                </c:pt>
                <c:pt idx="2">
                  <c:v>2.2200000000000002</c:v>
                </c:pt>
                <c:pt idx="3">
                  <c:v>3.31</c:v>
                </c:pt>
                <c:pt idx="4">
                  <c:v>4.43</c:v>
                </c:pt>
                <c:pt idx="5">
                  <c:v>5.29</c:v>
                </c:pt>
                <c:pt idx="6">
                  <c:v>6.34</c:v>
                </c:pt>
                <c:pt idx="7">
                  <c:v>7.33</c:v>
                </c:pt>
                <c:pt idx="8">
                  <c:v>8.2799999999999994</c:v>
                </c:pt>
                <c:pt idx="9">
                  <c:v>9.15</c:v>
                </c:pt>
                <c:pt idx="10">
                  <c:v>10.210000000000001</c:v>
                </c:pt>
                <c:pt idx="11">
                  <c:v>11.07</c:v>
                </c:pt>
                <c:pt idx="12">
                  <c:v>11.97</c:v>
                </c:pt>
                <c:pt idx="13">
                  <c:v>12.78</c:v>
                </c:pt>
                <c:pt idx="14">
                  <c:v>13.81</c:v>
                </c:pt>
                <c:pt idx="15">
                  <c:v>14.63</c:v>
                </c:pt>
                <c:pt idx="16">
                  <c:v>15.53</c:v>
                </c:pt>
                <c:pt idx="17">
                  <c:v>16.36</c:v>
                </c:pt>
                <c:pt idx="18">
                  <c:v>17.3</c:v>
                </c:pt>
                <c:pt idx="19">
                  <c:v>18.18</c:v>
                </c:pt>
                <c:pt idx="20">
                  <c:v>18.940000000000001</c:v>
                </c:pt>
                <c:pt idx="21">
                  <c:v>19.84</c:v>
                </c:pt>
                <c:pt idx="22">
                  <c:v>20.66</c:v>
                </c:pt>
                <c:pt idx="23">
                  <c:v>21.56</c:v>
                </c:pt>
                <c:pt idx="24">
                  <c:v>22.31</c:v>
                </c:pt>
              </c:numCache>
            </c:numRef>
          </c:val>
          <c:smooth val="0"/>
        </c:ser>
        <c:ser>
          <c:idx val="3"/>
          <c:order val="3"/>
          <c:tx>
            <c:strRef>
              <c:f>'8310 Data'!$T$4</c:f>
              <c:strCache>
                <c:ptCount val="1"/>
                <c:pt idx="0">
                  <c:v>1.5°</c:v>
                </c:pt>
              </c:strCache>
            </c:strRef>
          </c:tx>
          <c:spPr>
            <a:ln w="12700">
              <a:solidFill>
                <a:srgbClr val="00FFFF"/>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Data'!$T$70:$T$94</c:f>
              <c:numCache>
                <c:formatCode>0.00</c:formatCode>
                <c:ptCount val="25"/>
                <c:pt idx="0">
                  <c:v>0</c:v>
                </c:pt>
                <c:pt idx="1">
                  <c:v>0.59</c:v>
                </c:pt>
                <c:pt idx="2">
                  <c:v>2.15</c:v>
                </c:pt>
                <c:pt idx="3">
                  <c:v>3.33</c:v>
                </c:pt>
                <c:pt idx="4">
                  <c:v>4.63</c:v>
                </c:pt>
                <c:pt idx="5">
                  <c:v>5.46</c:v>
                </c:pt>
                <c:pt idx="6">
                  <c:v>6.53</c:v>
                </c:pt>
                <c:pt idx="7">
                  <c:v>7.26</c:v>
                </c:pt>
                <c:pt idx="8">
                  <c:v>8.48</c:v>
                </c:pt>
                <c:pt idx="9">
                  <c:v>9.4</c:v>
                </c:pt>
                <c:pt idx="10">
                  <c:v>10.23</c:v>
                </c:pt>
                <c:pt idx="11">
                  <c:v>11.18</c:v>
                </c:pt>
                <c:pt idx="12">
                  <c:v>12.08</c:v>
                </c:pt>
                <c:pt idx="13">
                  <c:v>12.99</c:v>
                </c:pt>
                <c:pt idx="14">
                  <c:v>13.8</c:v>
                </c:pt>
                <c:pt idx="15">
                  <c:v>14.69</c:v>
                </c:pt>
                <c:pt idx="16">
                  <c:v>15.48</c:v>
                </c:pt>
                <c:pt idx="17">
                  <c:v>16.350000000000001</c:v>
                </c:pt>
                <c:pt idx="18">
                  <c:v>17.100000000000001</c:v>
                </c:pt>
                <c:pt idx="19">
                  <c:v>17.940000000000001</c:v>
                </c:pt>
                <c:pt idx="20">
                  <c:v>18.77</c:v>
                </c:pt>
                <c:pt idx="21">
                  <c:v>19.64</c:v>
                </c:pt>
                <c:pt idx="22">
                  <c:v>20.29</c:v>
                </c:pt>
                <c:pt idx="23">
                  <c:v>21.22</c:v>
                </c:pt>
                <c:pt idx="24">
                  <c:v>22.05</c:v>
                </c:pt>
              </c:numCache>
            </c:numRef>
          </c:val>
          <c:smooth val="0"/>
        </c:ser>
        <c:ser>
          <c:idx val="4"/>
          <c:order val="4"/>
          <c:tx>
            <c:strRef>
              <c:f>'8310 Data'!$Z$4</c:f>
              <c:strCache>
                <c:ptCount val="1"/>
                <c:pt idx="0">
                  <c:v>2°</c:v>
                </c:pt>
              </c:strCache>
            </c:strRef>
          </c:tx>
          <c:spPr>
            <a:ln w="12700">
              <a:solidFill>
                <a:srgbClr val="800080"/>
              </a:solidFill>
              <a:prstDash val="solid"/>
            </a:ln>
          </c:spPr>
          <c:marker>
            <c:symbol val="none"/>
          </c:marker>
          <c:cat>
            <c:numRef>
              <c:f>'8310 Data'!$A$70:$A$94</c:f>
              <c:numCache>
                <c:formatCode>General</c:formatCode>
                <c:ptCount val="25"/>
                <c:pt idx="0">
                  <c:v>0</c:v>
                </c:pt>
                <c:pt idx="1">
                  <c:v>40.799999999999997</c:v>
                </c:pt>
                <c:pt idx="2">
                  <c:v>55.4</c:v>
                </c:pt>
                <c:pt idx="3">
                  <c:v>76.7</c:v>
                </c:pt>
                <c:pt idx="4">
                  <c:v>102.5</c:v>
                </c:pt>
                <c:pt idx="5">
                  <c:v>127.2</c:v>
                </c:pt>
                <c:pt idx="6">
                  <c:v>148.6</c:v>
                </c:pt>
                <c:pt idx="7">
                  <c:v>172.5</c:v>
                </c:pt>
                <c:pt idx="8">
                  <c:v>201.2</c:v>
                </c:pt>
                <c:pt idx="9">
                  <c:v>225.5</c:v>
                </c:pt>
                <c:pt idx="10">
                  <c:v>248.6</c:v>
                </c:pt>
                <c:pt idx="11">
                  <c:v>271.7</c:v>
                </c:pt>
                <c:pt idx="12">
                  <c:v>302</c:v>
                </c:pt>
                <c:pt idx="13">
                  <c:v>330.1</c:v>
                </c:pt>
                <c:pt idx="14">
                  <c:v>349.1</c:v>
                </c:pt>
                <c:pt idx="15">
                  <c:v>379.4</c:v>
                </c:pt>
                <c:pt idx="16">
                  <c:v>402.1</c:v>
                </c:pt>
                <c:pt idx="17">
                  <c:v>428.4</c:v>
                </c:pt>
                <c:pt idx="18">
                  <c:v>449.4</c:v>
                </c:pt>
                <c:pt idx="19">
                  <c:v>477.6</c:v>
                </c:pt>
                <c:pt idx="20">
                  <c:v>502.4</c:v>
                </c:pt>
                <c:pt idx="21">
                  <c:v>525.79999999999995</c:v>
                </c:pt>
                <c:pt idx="22">
                  <c:v>549</c:v>
                </c:pt>
                <c:pt idx="23">
                  <c:v>573.4</c:v>
                </c:pt>
                <c:pt idx="24">
                  <c:v>601.6</c:v>
                </c:pt>
              </c:numCache>
            </c:numRef>
          </c:cat>
          <c:val>
            <c:numRef>
              <c:f>'8310 Data'!$Z$70:$Z$94</c:f>
              <c:numCache>
                <c:formatCode>0.00</c:formatCode>
                <c:ptCount val="25"/>
                <c:pt idx="0">
                  <c:v>0</c:v>
                </c:pt>
                <c:pt idx="1">
                  <c:v>0.36</c:v>
                </c:pt>
                <c:pt idx="2">
                  <c:v>2.09</c:v>
                </c:pt>
                <c:pt idx="3">
                  <c:v>3.3</c:v>
                </c:pt>
                <c:pt idx="4">
                  <c:v>4.57</c:v>
                </c:pt>
                <c:pt idx="5">
                  <c:v>5.41</c:v>
                </c:pt>
                <c:pt idx="6">
                  <c:v>6.49</c:v>
                </c:pt>
                <c:pt idx="7">
                  <c:v>7.41</c:v>
                </c:pt>
                <c:pt idx="8">
                  <c:v>8.41</c:v>
                </c:pt>
                <c:pt idx="9">
                  <c:v>9.3699999999999992</c:v>
                </c:pt>
                <c:pt idx="10">
                  <c:v>10.28</c:v>
                </c:pt>
                <c:pt idx="11">
                  <c:v>11.27</c:v>
                </c:pt>
                <c:pt idx="12">
                  <c:v>12.21</c:v>
                </c:pt>
                <c:pt idx="13">
                  <c:v>12.95</c:v>
                </c:pt>
                <c:pt idx="14">
                  <c:v>13.91</c:v>
                </c:pt>
                <c:pt idx="15">
                  <c:v>14.74</c:v>
                </c:pt>
                <c:pt idx="16">
                  <c:v>15.69</c:v>
                </c:pt>
                <c:pt idx="17">
                  <c:v>16.52</c:v>
                </c:pt>
                <c:pt idx="18">
                  <c:v>17.350000000000001</c:v>
                </c:pt>
                <c:pt idx="19">
                  <c:v>18.309999999999999</c:v>
                </c:pt>
                <c:pt idx="20">
                  <c:v>19.05</c:v>
                </c:pt>
                <c:pt idx="21">
                  <c:v>19.95</c:v>
                </c:pt>
                <c:pt idx="22">
                  <c:v>20.66</c:v>
                </c:pt>
                <c:pt idx="23">
                  <c:v>21.62</c:v>
                </c:pt>
                <c:pt idx="24">
                  <c:v>22.37</c:v>
                </c:pt>
              </c:numCache>
            </c:numRef>
          </c:val>
          <c:smooth val="0"/>
        </c:ser>
        <c:ser>
          <c:idx val="5"/>
          <c:order val="5"/>
          <c:tx>
            <c:strRef>
              <c:f>'8310 Data'!$AF$66</c:f>
              <c:strCache>
                <c:ptCount val="1"/>
                <c:pt idx="0">
                  <c:v>2.5°</c:v>
                </c:pt>
              </c:strCache>
            </c:strRef>
          </c:tx>
          <c:marker>
            <c:symbol val="none"/>
          </c:marker>
          <c:val>
            <c:numRef>
              <c:f>'8310 Data'!$AF$70:$AF$94</c:f>
              <c:numCache>
                <c:formatCode>0.00</c:formatCode>
                <c:ptCount val="25"/>
                <c:pt idx="0">
                  <c:v>0.02</c:v>
                </c:pt>
                <c:pt idx="1">
                  <c:v>0.39</c:v>
                </c:pt>
                <c:pt idx="2">
                  <c:v>2</c:v>
                </c:pt>
                <c:pt idx="3">
                  <c:v>3.43</c:v>
                </c:pt>
                <c:pt idx="4">
                  <c:v>4.41</c:v>
                </c:pt>
                <c:pt idx="5">
                  <c:v>5.53</c:v>
                </c:pt>
                <c:pt idx="6">
                  <c:v>6.51</c:v>
                </c:pt>
                <c:pt idx="7">
                  <c:v>7.44</c:v>
                </c:pt>
                <c:pt idx="8">
                  <c:v>8.41</c:v>
                </c:pt>
                <c:pt idx="9">
                  <c:v>9.35</c:v>
                </c:pt>
                <c:pt idx="10">
                  <c:v>10.38</c:v>
                </c:pt>
                <c:pt idx="11">
                  <c:v>11.4</c:v>
                </c:pt>
                <c:pt idx="12">
                  <c:v>12.2</c:v>
                </c:pt>
                <c:pt idx="13">
                  <c:v>13.13</c:v>
                </c:pt>
                <c:pt idx="14">
                  <c:v>13.96</c:v>
                </c:pt>
                <c:pt idx="15">
                  <c:v>14.92</c:v>
                </c:pt>
                <c:pt idx="16">
                  <c:v>15.72</c:v>
                </c:pt>
                <c:pt idx="17">
                  <c:v>16.57</c:v>
                </c:pt>
                <c:pt idx="18">
                  <c:v>17.559999999999999</c:v>
                </c:pt>
                <c:pt idx="19">
                  <c:v>18.350000000000001</c:v>
                </c:pt>
                <c:pt idx="20">
                  <c:v>19.239999999999998</c:v>
                </c:pt>
                <c:pt idx="21">
                  <c:v>19.95</c:v>
                </c:pt>
                <c:pt idx="22">
                  <c:v>20.9</c:v>
                </c:pt>
                <c:pt idx="23">
                  <c:v>21.67</c:v>
                </c:pt>
                <c:pt idx="24">
                  <c:v>22.52</c:v>
                </c:pt>
              </c:numCache>
            </c:numRef>
          </c:val>
          <c:smooth val="0"/>
        </c:ser>
        <c:ser>
          <c:idx val="6"/>
          <c:order val="6"/>
          <c:tx>
            <c:strRef>
              <c:f>'8310 Data'!$AL$66</c:f>
              <c:strCache>
                <c:ptCount val="1"/>
                <c:pt idx="0">
                  <c:v>3°</c:v>
                </c:pt>
              </c:strCache>
            </c:strRef>
          </c:tx>
          <c:marker>
            <c:symbol val="none"/>
          </c:marker>
          <c:val>
            <c:numRef>
              <c:f>'8310 Data'!$AL$70:$AL$94</c:f>
              <c:numCache>
                <c:formatCode>0.00</c:formatCode>
                <c:ptCount val="25"/>
                <c:pt idx="0">
                  <c:v>0.01</c:v>
                </c:pt>
                <c:pt idx="1">
                  <c:v>0.45</c:v>
                </c:pt>
                <c:pt idx="2">
                  <c:v>2.0699999999999998</c:v>
                </c:pt>
                <c:pt idx="3">
                  <c:v>3.43</c:v>
                </c:pt>
                <c:pt idx="4">
                  <c:v>4.53</c:v>
                </c:pt>
                <c:pt idx="5">
                  <c:v>5.53</c:v>
                </c:pt>
                <c:pt idx="6">
                  <c:v>6.51</c:v>
                </c:pt>
                <c:pt idx="7">
                  <c:v>7.5</c:v>
                </c:pt>
                <c:pt idx="8">
                  <c:v>8.5500000000000007</c:v>
                </c:pt>
                <c:pt idx="9">
                  <c:v>9.48</c:v>
                </c:pt>
                <c:pt idx="10">
                  <c:v>10.4</c:v>
                </c:pt>
                <c:pt idx="11">
                  <c:v>11.45</c:v>
                </c:pt>
                <c:pt idx="12">
                  <c:v>12.48</c:v>
                </c:pt>
                <c:pt idx="13">
                  <c:v>13.38</c:v>
                </c:pt>
                <c:pt idx="14">
                  <c:v>14.2</c:v>
                </c:pt>
                <c:pt idx="15">
                  <c:v>15.08</c:v>
                </c:pt>
                <c:pt idx="16">
                  <c:v>16.07</c:v>
                </c:pt>
                <c:pt idx="17">
                  <c:v>16.809999999999999</c:v>
                </c:pt>
                <c:pt idx="18">
                  <c:v>17.760000000000002</c:v>
                </c:pt>
                <c:pt idx="19">
                  <c:v>18.5</c:v>
                </c:pt>
                <c:pt idx="20">
                  <c:v>19.45</c:v>
                </c:pt>
                <c:pt idx="21">
                  <c:v>20.22</c:v>
                </c:pt>
                <c:pt idx="22">
                  <c:v>21.06</c:v>
                </c:pt>
                <c:pt idx="23">
                  <c:v>21.83</c:v>
                </c:pt>
                <c:pt idx="24">
                  <c:v>22.72</c:v>
                </c:pt>
              </c:numCache>
            </c:numRef>
          </c:val>
          <c:smooth val="0"/>
        </c:ser>
        <c:ser>
          <c:idx val="7"/>
          <c:order val="7"/>
          <c:tx>
            <c:strRef>
              <c:f>'8310 Data'!$AR$66</c:f>
              <c:strCache>
                <c:ptCount val="1"/>
                <c:pt idx="0">
                  <c:v>3.5°</c:v>
                </c:pt>
              </c:strCache>
            </c:strRef>
          </c:tx>
          <c:marker>
            <c:symbol val="none"/>
          </c:marker>
          <c:val>
            <c:numRef>
              <c:f>'8310 Data'!$AR$70:$AR$94</c:f>
              <c:numCache>
                <c:formatCode>0.00</c:formatCode>
                <c:ptCount val="25"/>
                <c:pt idx="0">
                  <c:v>0</c:v>
                </c:pt>
                <c:pt idx="1">
                  <c:v>0.69</c:v>
                </c:pt>
                <c:pt idx="2">
                  <c:v>2.2599999999999998</c:v>
                </c:pt>
                <c:pt idx="3">
                  <c:v>3.64</c:v>
                </c:pt>
                <c:pt idx="4">
                  <c:v>4.58</c:v>
                </c:pt>
                <c:pt idx="5">
                  <c:v>5.79</c:v>
                </c:pt>
                <c:pt idx="6">
                  <c:v>6.63</c:v>
                </c:pt>
                <c:pt idx="7">
                  <c:v>7.82</c:v>
                </c:pt>
                <c:pt idx="8">
                  <c:v>8.77</c:v>
                </c:pt>
                <c:pt idx="9">
                  <c:v>9.7899999999999991</c:v>
                </c:pt>
                <c:pt idx="10">
                  <c:v>10.62</c:v>
                </c:pt>
                <c:pt idx="11">
                  <c:v>11.73</c:v>
                </c:pt>
                <c:pt idx="12">
                  <c:v>12.68</c:v>
                </c:pt>
                <c:pt idx="13">
                  <c:v>13.59</c:v>
                </c:pt>
                <c:pt idx="14">
                  <c:v>14.48</c:v>
                </c:pt>
                <c:pt idx="15">
                  <c:v>15.48</c:v>
                </c:pt>
                <c:pt idx="16">
                  <c:v>16.25</c:v>
                </c:pt>
                <c:pt idx="17">
                  <c:v>17.149999999999999</c:v>
                </c:pt>
                <c:pt idx="18">
                  <c:v>17.89</c:v>
                </c:pt>
                <c:pt idx="19">
                  <c:v>18.920000000000002</c:v>
                </c:pt>
                <c:pt idx="20">
                  <c:v>19.7</c:v>
                </c:pt>
                <c:pt idx="21">
                  <c:v>20.55</c:v>
                </c:pt>
                <c:pt idx="22">
                  <c:v>21.33</c:v>
                </c:pt>
                <c:pt idx="23">
                  <c:v>22.28</c:v>
                </c:pt>
                <c:pt idx="24">
                  <c:v>22.71</c:v>
                </c:pt>
              </c:numCache>
            </c:numRef>
          </c:val>
          <c:smooth val="0"/>
        </c:ser>
        <c:ser>
          <c:idx val="8"/>
          <c:order val="8"/>
          <c:tx>
            <c:strRef>
              <c:f>'8310 Data'!$AX$66</c:f>
              <c:strCache>
                <c:ptCount val="1"/>
                <c:pt idx="0">
                  <c:v>4°</c:v>
                </c:pt>
              </c:strCache>
            </c:strRef>
          </c:tx>
          <c:marker>
            <c:symbol val="none"/>
          </c:marker>
          <c:val>
            <c:numRef>
              <c:f>'8310 Data'!$AX$70:$AX$94</c:f>
              <c:numCache>
                <c:formatCode>0.00</c:formatCode>
                <c:ptCount val="25"/>
                <c:pt idx="0">
                  <c:v>0.01</c:v>
                </c:pt>
                <c:pt idx="1">
                  <c:v>0.57999999999999996</c:v>
                </c:pt>
                <c:pt idx="2">
                  <c:v>2.19</c:v>
                </c:pt>
                <c:pt idx="3">
                  <c:v>3.54</c:v>
                </c:pt>
                <c:pt idx="4">
                  <c:v>4.62</c:v>
                </c:pt>
                <c:pt idx="5">
                  <c:v>5.71</c:v>
                </c:pt>
                <c:pt idx="6">
                  <c:v>6.87</c:v>
                </c:pt>
                <c:pt idx="7">
                  <c:v>7.96</c:v>
                </c:pt>
                <c:pt idx="8">
                  <c:v>8.8699999999999992</c:v>
                </c:pt>
                <c:pt idx="9">
                  <c:v>9.8699999999999992</c:v>
                </c:pt>
                <c:pt idx="10">
                  <c:v>10.86</c:v>
                </c:pt>
                <c:pt idx="11">
                  <c:v>11.91</c:v>
                </c:pt>
                <c:pt idx="12">
                  <c:v>12.74</c:v>
                </c:pt>
                <c:pt idx="13">
                  <c:v>13.88</c:v>
                </c:pt>
                <c:pt idx="14">
                  <c:v>14.94</c:v>
                </c:pt>
                <c:pt idx="15">
                  <c:v>15.76</c:v>
                </c:pt>
                <c:pt idx="16">
                  <c:v>16.71</c:v>
                </c:pt>
                <c:pt idx="17">
                  <c:v>17.47</c:v>
                </c:pt>
                <c:pt idx="18">
                  <c:v>18.399999999999999</c:v>
                </c:pt>
                <c:pt idx="19">
                  <c:v>19.2</c:v>
                </c:pt>
                <c:pt idx="20">
                  <c:v>20.079999999999998</c:v>
                </c:pt>
                <c:pt idx="21">
                  <c:v>20.82</c:v>
                </c:pt>
                <c:pt idx="22">
                  <c:v>21.71</c:v>
                </c:pt>
                <c:pt idx="23">
                  <c:v>22.54</c:v>
                </c:pt>
                <c:pt idx="24">
                  <c:v>23.38</c:v>
                </c:pt>
              </c:numCache>
            </c:numRef>
          </c:val>
          <c:smooth val="0"/>
        </c:ser>
        <c:ser>
          <c:idx val="9"/>
          <c:order val="9"/>
          <c:tx>
            <c:strRef>
              <c:f>'8310 Data'!$BD$66</c:f>
              <c:strCache>
                <c:ptCount val="1"/>
                <c:pt idx="0">
                  <c:v>4.5°</c:v>
                </c:pt>
              </c:strCache>
            </c:strRef>
          </c:tx>
          <c:marker>
            <c:symbol val="none"/>
          </c:marker>
          <c:val>
            <c:numRef>
              <c:f>'8310 Data'!$BD$70:$BD$94</c:f>
              <c:numCache>
                <c:formatCode>0.00</c:formatCode>
                <c:ptCount val="25"/>
                <c:pt idx="0">
                  <c:v>0.01</c:v>
                </c:pt>
                <c:pt idx="1">
                  <c:v>0.76</c:v>
                </c:pt>
                <c:pt idx="2">
                  <c:v>2.25</c:v>
                </c:pt>
                <c:pt idx="3">
                  <c:v>3.84</c:v>
                </c:pt>
                <c:pt idx="4">
                  <c:v>4.83</c:v>
                </c:pt>
                <c:pt idx="5">
                  <c:v>6.09</c:v>
                </c:pt>
                <c:pt idx="6">
                  <c:v>6.96</c:v>
                </c:pt>
                <c:pt idx="7">
                  <c:v>8.1300000000000008</c:v>
                </c:pt>
                <c:pt idx="8">
                  <c:v>9.1300000000000008</c:v>
                </c:pt>
                <c:pt idx="9">
                  <c:v>10.19</c:v>
                </c:pt>
                <c:pt idx="10">
                  <c:v>11.11</c:v>
                </c:pt>
                <c:pt idx="11">
                  <c:v>12.17</c:v>
                </c:pt>
                <c:pt idx="12">
                  <c:v>13.14</c:v>
                </c:pt>
                <c:pt idx="13">
                  <c:v>14.06</c:v>
                </c:pt>
                <c:pt idx="14">
                  <c:v>15.02</c:v>
                </c:pt>
                <c:pt idx="15">
                  <c:v>16.02</c:v>
                </c:pt>
                <c:pt idx="16">
                  <c:v>16.920000000000002</c:v>
                </c:pt>
                <c:pt idx="17">
                  <c:v>17.79</c:v>
                </c:pt>
                <c:pt idx="18">
                  <c:v>18.53</c:v>
                </c:pt>
                <c:pt idx="19">
                  <c:v>19.52</c:v>
                </c:pt>
                <c:pt idx="20">
                  <c:v>20.34</c:v>
                </c:pt>
                <c:pt idx="21">
                  <c:v>21.18</c:v>
                </c:pt>
                <c:pt idx="22">
                  <c:v>21.97</c:v>
                </c:pt>
                <c:pt idx="23">
                  <c:v>22.78</c:v>
                </c:pt>
                <c:pt idx="24">
                  <c:v>23.38</c:v>
                </c:pt>
              </c:numCache>
            </c:numRef>
          </c:val>
          <c:smooth val="0"/>
        </c:ser>
        <c:ser>
          <c:idx val="10"/>
          <c:order val="10"/>
          <c:tx>
            <c:strRef>
              <c:f>'8310 Data'!$BJ$66</c:f>
              <c:strCache>
                <c:ptCount val="1"/>
                <c:pt idx="0">
                  <c:v>5°</c:v>
                </c:pt>
              </c:strCache>
            </c:strRef>
          </c:tx>
          <c:marker>
            <c:symbol val="none"/>
          </c:marker>
          <c:val>
            <c:numRef>
              <c:f>'8310 Data'!$BJ$70:$BJ$94</c:f>
              <c:numCache>
                <c:formatCode>0.00</c:formatCode>
                <c:ptCount val="25"/>
                <c:pt idx="0">
                  <c:v>0</c:v>
                </c:pt>
                <c:pt idx="1">
                  <c:v>0.47</c:v>
                </c:pt>
                <c:pt idx="2">
                  <c:v>2.3199999999999998</c:v>
                </c:pt>
                <c:pt idx="3">
                  <c:v>3.55</c:v>
                </c:pt>
                <c:pt idx="4">
                  <c:v>5.04</c:v>
                </c:pt>
                <c:pt idx="5">
                  <c:v>6.1</c:v>
                </c:pt>
                <c:pt idx="6">
                  <c:v>7.2</c:v>
                </c:pt>
                <c:pt idx="7">
                  <c:v>8.25</c:v>
                </c:pt>
                <c:pt idx="8">
                  <c:v>9.36</c:v>
                </c:pt>
                <c:pt idx="9">
                  <c:v>10.39</c:v>
                </c:pt>
                <c:pt idx="10">
                  <c:v>11.39</c:v>
                </c:pt>
                <c:pt idx="11">
                  <c:v>12.36</c:v>
                </c:pt>
                <c:pt idx="12">
                  <c:v>13.31</c:v>
                </c:pt>
                <c:pt idx="13">
                  <c:v>14.33</c:v>
                </c:pt>
                <c:pt idx="14">
                  <c:v>15.38</c:v>
                </c:pt>
                <c:pt idx="15">
                  <c:v>16.21</c:v>
                </c:pt>
                <c:pt idx="16">
                  <c:v>17.22</c:v>
                </c:pt>
                <c:pt idx="17">
                  <c:v>18.18</c:v>
                </c:pt>
                <c:pt idx="18">
                  <c:v>19.05</c:v>
                </c:pt>
                <c:pt idx="19">
                  <c:v>19.89</c:v>
                </c:pt>
                <c:pt idx="20">
                  <c:v>20.7</c:v>
                </c:pt>
                <c:pt idx="21">
                  <c:v>21.63</c:v>
                </c:pt>
                <c:pt idx="22">
                  <c:v>22.41</c:v>
                </c:pt>
                <c:pt idx="23">
                  <c:v>23.31</c:v>
                </c:pt>
                <c:pt idx="24">
                  <c:v>24.05</c:v>
                </c:pt>
              </c:numCache>
            </c:numRef>
          </c:val>
          <c:smooth val="0"/>
        </c:ser>
        <c:dLbls>
          <c:showLegendKey val="0"/>
          <c:showVal val="0"/>
          <c:showCatName val="0"/>
          <c:showSerName val="0"/>
          <c:showPercent val="0"/>
          <c:showBubbleSize val="0"/>
        </c:dLbls>
        <c:marker val="1"/>
        <c:smooth val="0"/>
        <c:axId val="60733312"/>
        <c:axId val="60162048"/>
      </c:lineChart>
      <c:catAx>
        <c:axId val="607333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60162048"/>
        <c:crosses val="autoZero"/>
        <c:auto val="1"/>
        <c:lblAlgn val="ctr"/>
        <c:lblOffset val="100"/>
        <c:tickLblSkip val="1"/>
        <c:tickMarkSkip val="1"/>
        <c:noMultiLvlLbl val="0"/>
      </c:catAx>
      <c:valAx>
        <c:axId val="6016204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733312"/>
        <c:crosses val="autoZero"/>
        <c:crossBetween val="midCat"/>
      </c:valAx>
      <c:spPr>
        <a:solidFill>
          <a:srgbClr val="C0C0C0"/>
        </a:solidFill>
        <a:ln w="12700">
          <a:solidFill>
            <a:srgbClr val="808080"/>
          </a:solidFill>
          <a:prstDash val="solid"/>
        </a:ln>
      </c:spPr>
    </c:plotArea>
    <c:legend>
      <c:legendPos val="r"/>
      <c:layout>
        <c:manualLayout>
          <c:xMode val="edge"/>
          <c:yMode val="edge"/>
          <c:x val="0.91170171851911841"/>
          <c:y val="0.20155795711782445"/>
          <c:w val="7.8439770864117575E-2"/>
          <c:h val="0.6806233031759283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9</xdr:row>
      <xdr:rowOff>152400</xdr:rowOff>
    </xdr:from>
    <xdr:to>
      <xdr:col>6</xdr:col>
      <xdr:colOff>628650</xdr:colOff>
      <xdr:row>13</xdr:row>
      <xdr:rowOff>76200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9900" y="1809750"/>
          <a:ext cx="2095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66675</xdr:rowOff>
    </xdr:from>
    <xdr:to>
      <xdr:col>3</xdr:col>
      <xdr:colOff>38100</xdr:colOff>
      <xdr:row>2</xdr:row>
      <xdr:rowOff>85725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13525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0</xdr:row>
      <xdr:rowOff>0</xdr:rowOff>
    </xdr:from>
    <xdr:to>
      <xdr:col>9</xdr:col>
      <xdr:colOff>104775</xdr:colOff>
      <xdr:row>2</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0"/>
          <a:ext cx="1733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66675</xdr:rowOff>
    </xdr:from>
    <xdr:to>
      <xdr:col>9</xdr:col>
      <xdr:colOff>561975</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76200</xdr:rowOff>
    </xdr:from>
    <xdr:to>
      <xdr:col>22</xdr:col>
      <xdr:colOff>171450</xdr:colOff>
      <xdr:row>21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21</xdr:row>
      <xdr:rowOff>38100</xdr:rowOff>
    </xdr:from>
    <xdr:to>
      <xdr:col>9</xdr:col>
      <xdr:colOff>571500</xdr:colOff>
      <xdr:row>41</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21</xdr:row>
      <xdr:rowOff>47625</xdr:rowOff>
    </xdr:from>
    <xdr:to>
      <xdr:col>22</xdr:col>
      <xdr:colOff>180975</xdr:colOff>
      <xdr:row>41</xdr:row>
      <xdr:rowOff>142875</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42</xdr:row>
      <xdr:rowOff>9525</xdr:rowOff>
    </xdr:from>
    <xdr:to>
      <xdr:col>9</xdr:col>
      <xdr:colOff>561975</xdr:colOff>
      <xdr:row>62</xdr:row>
      <xdr:rowOff>95250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76200</xdr:colOff>
      <xdr:row>42</xdr:row>
      <xdr:rowOff>28575</xdr:rowOff>
    </xdr:from>
    <xdr:to>
      <xdr:col>22</xdr:col>
      <xdr:colOff>171450</xdr:colOff>
      <xdr:row>62</xdr:row>
      <xdr:rowOff>114300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0</xdr:colOff>
      <xdr:row>1</xdr:row>
      <xdr:rowOff>0</xdr:rowOff>
    </xdr:from>
    <xdr:to>
      <xdr:col>26</xdr:col>
      <xdr:colOff>161925</xdr:colOff>
      <xdr:row>5</xdr:row>
      <xdr:rowOff>28575</xdr:rowOff>
    </xdr:to>
    <xdr:pic>
      <xdr:nvPicPr>
        <xdr:cNvPr id="8" name="Picture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459075" y="161925"/>
          <a:ext cx="19907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U29"/>
  <sheetViews>
    <sheetView showGridLines="0" tabSelected="1" zoomScaleNormal="100" workbookViewId="0">
      <selection activeCell="B49" sqref="B49"/>
    </sheetView>
  </sheetViews>
  <sheetFormatPr defaultRowHeight="12.75" x14ac:dyDescent="0.2"/>
  <cols>
    <col min="2" max="2" width="9.7109375" customWidth="1"/>
    <col min="3" max="3" width="16.85546875" bestFit="1" customWidth="1"/>
    <col min="4" max="4" width="9.42578125" customWidth="1"/>
    <col min="5" max="5" width="11.7109375" customWidth="1"/>
    <col min="6" max="6" width="10.28515625" customWidth="1"/>
    <col min="7" max="7" width="11" customWidth="1"/>
    <col min="8" max="8" width="12.42578125" customWidth="1"/>
  </cols>
  <sheetData>
    <row r="1" spans="2:21" ht="12.75" customHeight="1" x14ac:dyDescent="0.2">
      <c r="B1" s="37" t="s">
        <v>0</v>
      </c>
      <c r="C1" s="37"/>
      <c r="D1" s="37"/>
      <c r="E1" s="37"/>
      <c r="F1" s="37"/>
      <c r="G1" s="37"/>
      <c r="H1" s="37"/>
      <c r="I1" s="37"/>
      <c r="J1" s="37"/>
    </row>
    <row r="2" spans="2:21" ht="28.5" customHeight="1" x14ac:dyDescent="0.2">
      <c r="B2" s="37"/>
      <c r="C2" s="37"/>
      <c r="D2" s="37"/>
      <c r="E2" s="37"/>
      <c r="F2" s="37"/>
      <c r="G2" s="37"/>
      <c r="H2" s="37"/>
      <c r="I2" s="37"/>
      <c r="J2" s="37"/>
    </row>
    <row r="3" spans="2:21" ht="10.5" customHeight="1" x14ac:dyDescent="0.2">
      <c r="B3" s="1"/>
      <c r="C3" s="1"/>
      <c r="D3" s="1"/>
      <c r="E3" s="1"/>
      <c r="F3" s="1"/>
      <c r="G3" s="1"/>
      <c r="H3" s="2"/>
      <c r="I3" s="2"/>
    </row>
    <row r="4" spans="2:21" x14ac:dyDescent="0.2">
      <c r="C4" s="3"/>
      <c r="D4" s="3"/>
      <c r="E4" s="4"/>
      <c r="F4" s="4"/>
      <c r="G4" s="97" t="s">
        <v>1</v>
      </c>
      <c r="H4" s="95"/>
      <c r="I4" s="98"/>
      <c r="J4" s="5"/>
      <c r="M4" s="6"/>
      <c r="N4" s="6"/>
      <c r="O4" s="6"/>
      <c r="P4" s="6"/>
      <c r="Q4" s="6"/>
      <c r="R4" s="6"/>
    </row>
    <row r="5" spans="2:21" x14ac:dyDescent="0.2">
      <c r="C5" s="94" t="s">
        <v>2</v>
      </c>
      <c r="D5" s="93" t="s">
        <v>3</v>
      </c>
      <c r="E5" s="93" t="s">
        <v>4</v>
      </c>
      <c r="F5" s="94" t="s">
        <v>5</v>
      </c>
      <c r="G5" s="99" t="s">
        <v>6</v>
      </c>
      <c r="H5" s="96" t="s">
        <v>7</v>
      </c>
      <c r="I5" s="100" t="s">
        <v>8</v>
      </c>
      <c r="J5" s="5"/>
    </row>
    <row r="6" spans="2:21" x14ac:dyDescent="0.2">
      <c r="C6" s="101" t="s">
        <v>44</v>
      </c>
      <c r="D6" s="101" t="s">
        <v>45</v>
      </c>
      <c r="E6" s="101" t="s">
        <v>46</v>
      </c>
      <c r="F6" s="102" t="s">
        <v>9</v>
      </c>
      <c r="G6" s="102" t="s">
        <v>10</v>
      </c>
      <c r="H6" s="103" t="s">
        <v>48</v>
      </c>
      <c r="I6" s="103" t="s">
        <v>47</v>
      </c>
      <c r="J6" s="5"/>
    </row>
    <row r="7" spans="2:21" x14ac:dyDescent="0.2">
      <c r="B7" s="7"/>
      <c r="C7" s="104"/>
      <c r="D7" s="104"/>
      <c r="E7" s="104"/>
      <c r="F7" s="105"/>
      <c r="G7" s="105"/>
      <c r="H7" s="106"/>
      <c r="I7" s="106"/>
    </row>
    <row r="8" spans="2:21" x14ac:dyDescent="0.2">
      <c r="B8" s="7"/>
      <c r="C8" s="8"/>
      <c r="D8" s="7"/>
      <c r="E8" s="9"/>
      <c r="F8" s="7"/>
      <c r="G8" s="7"/>
      <c r="H8" s="8"/>
      <c r="I8" s="5"/>
    </row>
    <row r="9" spans="2:21" x14ac:dyDescent="0.2">
      <c r="B9" s="7"/>
      <c r="C9" s="7"/>
      <c r="D9" s="7"/>
      <c r="E9" s="9"/>
      <c r="F9" s="7"/>
      <c r="G9" s="7"/>
      <c r="H9" s="7"/>
      <c r="I9" s="5"/>
    </row>
    <row r="10" spans="2:21" x14ac:dyDescent="0.2">
      <c r="B10" s="10"/>
      <c r="C10" s="10"/>
      <c r="D10" s="10"/>
      <c r="E10" s="10"/>
      <c r="F10" s="10"/>
      <c r="G10" s="11"/>
      <c r="H10" s="11"/>
      <c r="I10" s="5"/>
    </row>
    <row r="11" spans="2:21" x14ac:dyDescent="0.2">
      <c r="B11" s="7"/>
      <c r="C11" s="7"/>
      <c r="D11" s="7"/>
      <c r="E11" s="9"/>
      <c r="F11" s="7"/>
      <c r="G11" s="11"/>
      <c r="H11" s="11"/>
      <c r="I11" s="5"/>
    </row>
    <row r="12" spans="2:21" x14ac:dyDescent="0.2">
      <c r="B12" s="12"/>
      <c r="C12" s="7"/>
      <c r="D12" s="12"/>
      <c r="E12" s="9"/>
      <c r="F12" s="7"/>
      <c r="G12" s="4"/>
      <c r="H12" s="11"/>
    </row>
    <row r="13" spans="2:21" x14ac:dyDescent="0.2">
      <c r="B13" s="4"/>
      <c r="C13" s="11"/>
      <c r="D13" s="11"/>
      <c r="E13" s="11"/>
      <c r="F13" s="11"/>
      <c r="G13" s="12"/>
      <c r="H13" s="8"/>
    </row>
    <row r="14" spans="2:21" x14ac:dyDescent="0.2">
      <c r="B14" s="12"/>
      <c r="C14" s="7"/>
      <c r="D14" s="12"/>
      <c r="E14" s="9"/>
      <c r="F14" s="7"/>
      <c r="G14" s="12"/>
      <c r="H14" s="8"/>
    </row>
    <row r="15" spans="2:21" x14ac:dyDescent="0.2">
      <c r="B15" s="12"/>
      <c r="C15" s="7"/>
      <c r="D15" s="12"/>
      <c r="E15" s="9"/>
      <c r="F15" s="7"/>
      <c r="G15" s="12"/>
      <c r="H15" s="8"/>
    </row>
    <row r="16" spans="2:21" ht="12.75" customHeight="1" x14ac:dyDescent="0.2">
      <c r="B16" s="38" t="s">
        <v>11</v>
      </c>
      <c r="C16" s="38"/>
      <c r="D16" s="38"/>
      <c r="E16" s="38"/>
      <c r="F16" s="38"/>
      <c r="G16" s="38"/>
      <c r="H16" s="38"/>
      <c r="I16" s="38"/>
      <c r="J16" s="38"/>
      <c r="K16" s="13"/>
      <c r="L16" s="13"/>
      <c r="M16" s="13"/>
      <c r="N16" s="13"/>
      <c r="O16" s="13"/>
      <c r="P16" s="13"/>
      <c r="Q16" s="13"/>
      <c r="R16" s="13"/>
      <c r="S16" s="13"/>
      <c r="T16" s="13"/>
      <c r="U16" s="13"/>
    </row>
    <row r="17" spans="2:21" x14ac:dyDescent="0.2">
      <c r="B17" s="38"/>
      <c r="C17" s="38"/>
      <c r="D17" s="38"/>
      <c r="E17" s="38"/>
      <c r="F17" s="38"/>
      <c r="G17" s="38"/>
      <c r="H17" s="38"/>
      <c r="I17" s="38"/>
      <c r="J17" s="38"/>
      <c r="K17" s="14"/>
      <c r="L17" s="14"/>
      <c r="M17" s="14"/>
      <c r="N17" s="14"/>
      <c r="O17" s="14"/>
      <c r="P17" s="14"/>
      <c r="Q17" s="14"/>
      <c r="R17" s="14"/>
      <c r="S17" s="14"/>
      <c r="T17" s="14"/>
      <c r="U17" s="14"/>
    </row>
    <row r="18" spans="2:21" x14ac:dyDescent="0.2">
      <c r="B18" s="38"/>
      <c r="C18" s="38"/>
      <c r="D18" s="38"/>
      <c r="E18" s="38"/>
      <c r="F18" s="38"/>
      <c r="G18" s="38"/>
      <c r="H18" s="38"/>
      <c r="I18" s="38"/>
      <c r="J18" s="38"/>
      <c r="K18" s="14"/>
      <c r="L18" s="14"/>
      <c r="M18" s="14"/>
      <c r="N18" s="14"/>
      <c r="O18" s="14"/>
      <c r="P18" s="14"/>
      <c r="Q18" s="14"/>
      <c r="R18" s="14"/>
      <c r="S18" s="14"/>
      <c r="T18" s="14"/>
      <c r="U18" s="14"/>
    </row>
    <row r="19" spans="2:21" x14ac:dyDescent="0.2">
      <c r="B19" s="38"/>
      <c r="C19" s="38"/>
      <c r="D19" s="38"/>
      <c r="E19" s="38"/>
      <c r="F19" s="38"/>
      <c r="G19" s="38"/>
      <c r="H19" s="38"/>
      <c r="I19" s="38"/>
      <c r="J19" s="38"/>
      <c r="K19" s="14"/>
      <c r="L19" s="14"/>
      <c r="M19" s="14"/>
      <c r="N19" s="14"/>
      <c r="O19" s="14"/>
      <c r="P19" s="14"/>
      <c r="Q19" s="14"/>
      <c r="R19" s="14"/>
      <c r="S19" s="14"/>
      <c r="T19" s="14"/>
      <c r="U19" s="14"/>
    </row>
    <row r="20" spans="2:21" x14ac:dyDescent="0.2">
      <c r="B20" s="38"/>
      <c r="C20" s="38"/>
      <c r="D20" s="38"/>
      <c r="E20" s="38"/>
      <c r="F20" s="38"/>
      <c r="G20" s="38"/>
      <c r="H20" s="38"/>
      <c r="I20" s="38"/>
      <c r="J20" s="38"/>
      <c r="K20" s="14"/>
      <c r="L20" s="14"/>
      <c r="M20" s="14"/>
      <c r="N20" s="14"/>
      <c r="O20" s="14"/>
      <c r="P20" s="14"/>
      <c r="Q20" s="14"/>
      <c r="R20" s="14"/>
      <c r="S20" s="14"/>
      <c r="T20" s="14"/>
      <c r="U20" s="14"/>
    </row>
    <row r="21" spans="2:21" x14ac:dyDescent="0.2">
      <c r="B21" s="38"/>
      <c r="C21" s="38"/>
      <c r="D21" s="38"/>
      <c r="E21" s="38"/>
      <c r="F21" s="38"/>
      <c r="G21" s="38"/>
      <c r="H21" s="38"/>
      <c r="I21" s="38"/>
      <c r="J21" s="38"/>
    </row>
    <row r="22" spans="2:21" x14ac:dyDescent="0.2">
      <c r="B22" s="15"/>
      <c r="C22" s="15"/>
      <c r="D22" s="12"/>
      <c r="E22" s="9"/>
      <c r="F22" s="15"/>
      <c r="G22" s="16"/>
      <c r="H22" s="16"/>
    </row>
    <row r="23" spans="2:21" x14ac:dyDescent="0.2">
      <c r="B23" s="17"/>
      <c r="C23" s="17"/>
      <c r="D23" s="17"/>
      <c r="E23" s="17"/>
      <c r="F23" s="17"/>
      <c r="G23" s="16"/>
      <c r="H23" s="16"/>
    </row>
    <row r="24" spans="2:21" x14ac:dyDescent="0.2">
      <c r="B24" s="18"/>
      <c r="C24" s="18"/>
      <c r="D24" s="18"/>
      <c r="E24" s="18"/>
      <c r="F24" s="18"/>
      <c r="G24" s="13"/>
      <c r="H24" s="13"/>
    </row>
    <row r="25" spans="2:21" x14ac:dyDescent="0.2">
      <c r="B25" s="16"/>
      <c r="C25" s="16"/>
      <c r="D25" s="16"/>
      <c r="E25" s="16"/>
      <c r="F25" s="16"/>
    </row>
    <row r="26" spans="2:21" x14ac:dyDescent="0.2">
      <c r="B26" s="16"/>
      <c r="C26" s="16"/>
      <c r="D26" s="16"/>
      <c r="E26" s="16"/>
      <c r="F26" s="16"/>
    </row>
    <row r="27" spans="2:21" x14ac:dyDescent="0.2">
      <c r="B27" s="16"/>
      <c r="C27" s="16"/>
      <c r="D27" s="16"/>
      <c r="E27" s="16"/>
      <c r="F27" s="16"/>
    </row>
    <row r="28" spans="2:21" x14ac:dyDescent="0.2">
      <c r="B28" s="16"/>
      <c r="C28" s="16"/>
      <c r="D28" s="16"/>
      <c r="E28" s="16"/>
      <c r="F28" s="16"/>
    </row>
    <row r="29" spans="2:21" ht="69" customHeight="1" x14ac:dyDescent="0.2">
      <c r="B29" s="13"/>
      <c r="C29" s="13"/>
      <c r="D29" s="13"/>
      <c r="E29" s="13"/>
      <c r="F29" s="13"/>
    </row>
  </sheetData>
  <mergeCells count="10">
    <mergeCell ref="B1:J2"/>
    <mergeCell ref="G4:I4"/>
    <mergeCell ref="B16:J21"/>
    <mergeCell ref="I6:I7"/>
    <mergeCell ref="H6:H7"/>
    <mergeCell ref="G6:G7"/>
    <mergeCell ref="F6:F7"/>
    <mergeCell ref="E6:E7"/>
    <mergeCell ref="D6:D7"/>
    <mergeCell ref="C6:C7"/>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20"/>
  <sheetViews>
    <sheetView showGridLines="0" zoomScale="90" zoomScaleNormal="90" workbookViewId="0">
      <selection activeCell="C28" sqref="C28"/>
    </sheetView>
  </sheetViews>
  <sheetFormatPr defaultRowHeight="12.75" x14ac:dyDescent="0.2"/>
  <cols>
    <col min="2" max="2" width="4.5703125" customWidth="1"/>
    <col min="3" max="13" width="7" bestFit="1" customWidth="1"/>
    <col min="14" max="14" width="4.42578125" customWidth="1"/>
    <col min="15" max="15" width="7" style="20" bestFit="1" customWidth="1"/>
    <col min="16" max="25" width="7.140625" style="20" bestFit="1" customWidth="1"/>
    <col min="26" max="26" width="9.140625" style="20" customWidth="1"/>
    <col min="27" max="34" width="4.5703125" style="20" customWidth="1"/>
  </cols>
  <sheetData>
    <row r="1" spans="1:40" ht="15.75" customHeight="1" x14ac:dyDescent="0.2">
      <c r="B1" s="19"/>
      <c r="C1" s="19"/>
      <c r="D1" s="19"/>
      <c r="E1" s="39" t="s">
        <v>12</v>
      </c>
      <c r="F1" s="39"/>
      <c r="G1" s="39"/>
      <c r="H1" s="39"/>
      <c r="I1" s="39"/>
      <c r="J1" s="39"/>
      <c r="K1" s="39"/>
      <c r="L1" s="39"/>
      <c r="M1" s="39"/>
      <c r="N1" s="39"/>
      <c r="O1" s="39"/>
      <c r="P1" s="39"/>
      <c r="Q1" s="39"/>
      <c r="R1" s="39"/>
      <c r="S1" s="39"/>
      <c r="T1" s="39"/>
      <c r="U1" s="39"/>
      <c r="V1" s="39"/>
    </row>
    <row r="2" spans="1:40" ht="15.75" customHeight="1" x14ac:dyDescent="0.2">
      <c r="B2" s="19"/>
      <c r="C2" s="19"/>
      <c r="D2" s="19"/>
      <c r="E2" s="39"/>
      <c r="F2" s="39"/>
      <c r="G2" s="39"/>
      <c r="H2" s="39"/>
      <c r="I2" s="39"/>
      <c r="J2" s="39"/>
      <c r="K2" s="39"/>
      <c r="L2" s="39"/>
      <c r="M2" s="39"/>
      <c r="N2" s="39"/>
      <c r="O2" s="39"/>
      <c r="P2" s="39"/>
      <c r="Q2" s="39"/>
      <c r="R2" s="39"/>
      <c r="S2" s="39"/>
      <c r="T2" s="39"/>
      <c r="U2" s="39"/>
      <c r="V2" s="39"/>
    </row>
    <row r="3" spans="1:40" x14ac:dyDescent="0.2">
      <c r="B3" s="21"/>
      <c r="C3" s="21"/>
      <c r="D3" s="21"/>
      <c r="E3" s="21"/>
      <c r="F3" s="21"/>
      <c r="G3" s="21"/>
      <c r="H3" s="21"/>
      <c r="I3" s="21"/>
      <c r="J3" s="21"/>
      <c r="K3" s="21"/>
      <c r="L3" s="21"/>
      <c r="M3" s="21"/>
    </row>
    <row r="4" spans="1:40" x14ac:dyDescent="0.2">
      <c r="B4" s="21"/>
      <c r="C4" s="21"/>
      <c r="D4" s="21"/>
      <c r="E4" s="21"/>
      <c r="F4" s="21"/>
      <c r="G4" s="21"/>
      <c r="H4" s="21"/>
      <c r="I4" s="21"/>
      <c r="J4" s="21"/>
      <c r="K4" s="21"/>
      <c r="L4" s="21"/>
      <c r="M4" s="21"/>
    </row>
    <row r="5" spans="1:40" ht="13.5" customHeight="1" x14ac:dyDescent="0.2">
      <c r="B5" s="75"/>
      <c r="C5" s="76"/>
      <c r="D5" s="76"/>
      <c r="E5" s="76"/>
      <c r="F5" s="76"/>
      <c r="G5" s="76"/>
      <c r="H5" s="76"/>
      <c r="I5" s="76"/>
      <c r="J5" s="76"/>
      <c r="K5" s="76"/>
      <c r="L5" s="76"/>
      <c r="M5" s="76"/>
      <c r="N5" s="76"/>
      <c r="O5" s="76"/>
      <c r="P5" s="76"/>
      <c r="Q5" s="76"/>
      <c r="R5" s="76"/>
      <c r="S5" s="76"/>
      <c r="T5" s="76"/>
      <c r="U5" s="76"/>
      <c r="V5" s="76"/>
      <c r="W5" s="76"/>
      <c r="X5" s="76"/>
      <c r="Y5" s="77"/>
    </row>
    <row r="6" spans="1:40" ht="13.5" customHeight="1" x14ac:dyDescent="0.2">
      <c r="B6" s="74" t="s">
        <v>13</v>
      </c>
      <c r="C6" s="86"/>
      <c r="D6" s="86"/>
      <c r="E6" s="86"/>
      <c r="F6" s="86"/>
      <c r="G6" s="86"/>
      <c r="H6" s="86"/>
      <c r="I6" s="86"/>
      <c r="J6" s="86"/>
      <c r="K6" s="86"/>
      <c r="L6" s="86"/>
      <c r="M6" s="87"/>
      <c r="N6" s="78" t="s">
        <v>14</v>
      </c>
      <c r="O6" s="88"/>
      <c r="P6" s="88"/>
      <c r="Q6" s="88"/>
      <c r="R6" s="88"/>
      <c r="S6" s="88"/>
      <c r="T6" s="88"/>
      <c r="U6" s="88"/>
      <c r="V6" s="88"/>
      <c r="W6" s="88"/>
      <c r="X6" s="88"/>
      <c r="Y6" s="89"/>
      <c r="AI6" s="20"/>
      <c r="AJ6" s="20"/>
      <c r="AK6" s="20"/>
      <c r="AL6" s="20"/>
      <c r="AM6" s="20"/>
      <c r="AN6" s="20"/>
    </row>
    <row r="7" spans="1:40" x14ac:dyDescent="0.2">
      <c r="B7" s="79" t="s">
        <v>49</v>
      </c>
      <c r="C7" s="90" t="s">
        <v>15</v>
      </c>
      <c r="D7" s="91" t="s">
        <v>16</v>
      </c>
      <c r="E7" s="91" t="s">
        <v>17</v>
      </c>
      <c r="F7" s="91" t="s">
        <v>18</v>
      </c>
      <c r="G7" s="91" t="s">
        <v>19</v>
      </c>
      <c r="H7" s="91" t="s">
        <v>20</v>
      </c>
      <c r="I7" s="90" t="s">
        <v>21</v>
      </c>
      <c r="J7" s="90" t="s">
        <v>22</v>
      </c>
      <c r="K7" s="90" t="s">
        <v>23</v>
      </c>
      <c r="L7" s="90" t="s">
        <v>24</v>
      </c>
      <c r="M7" s="90" t="s">
        <v>25</v>
      </c>
      <c r="N7" s="85" t="s">
        <v>49</v>
      </c>
      <c r="O7" s="90" t="s">
        <v>15</v>
      </c>
      <c r="P7" s="91" t="s">
        <v>16</v>
      </c>
      <c r="Q7" s="91" t="s">
        <v>17</v>
      </c>
      <c r="R7" s="91" t="s">
        <v>18</v>
      </c>
      <c r="S7" s="91" t="s">
        <v>19</v>
      </c>
      <c r="T7" s="91" t="s">
        <v>20</v>
      </c>
      <c r="U7" s="90" t="s">
        <v>21</v>
      </c>
      <c r="V7" s="90" t="s">
        <v>22</v>
      </c>
      <c r="W7" s="90" t="s">
        <v>23</v>
      </c>
      <c r="X7" s="90" t="s">
        <v>24</v>
      </c>
      <c r="Y7" s="90" t="s">
        <v>25</v>
      </c>
      <c r="AI7" s="20"/>
      <c r="AJ7" s="20"/>
      <c r="AK7" s="20"/>
      <c r="AL7" s="20"/>
      <c r="AM7" s="20"/>
      <c r="AN7" s="20"/>
    </row>
    <row r="8" spans="1:40" x14ac:dyDescent="0.2">
      <c r="B8" s="80">
        <v>2</v>
      </c>
      <c r="C8" s="23">
        <f>'8310 Data'!E33</f>
        <v>30.282900091872122</v>
      </c>
      <c r="D8" s="22">
        <f>'8310 Data'!K33</f>
        <v>30.045521733267552</v>
      </c>
      <c r="E8" s="22">
        <f>'8310 Data'!Q33</f>
        <v>29.91444527141995</v>
      </c>
      <c r="F8" s="22">
        <f>'8310 Data'!W33</f>
        <v>29.749919947363903</v>
      </c>
      <c r="G8" s="22">
        <f>'8310 Data'!AC33</f>
        <v>29.384325482003351</v>
      </c>
      <c r="H8" s="22">
        <f>'8310 Data'!AI33</f>
        <v>29.30012752520242</v>
      </c>
      <c r="I8" s="23">
        <f>'8310 Data'!AO33</f>
        <v>28.65584780707632</v>
      </c>
      <c r="J8" s="23">
        <f>'8310 Data'!AU33</f>
        <v>27.425532925530337</v>
      </c>
      <c r="K8" s="23">
        <f>'8310 Data'!BA33</f>
        <v>26.266398381003878</v>
      </c>
      <c r="L8" s="23">
        <f>'8310 Data'!BG33</f>
        <v>25.960482988919733</v>
      </c>
      <c r="M8" s="23">
        <f>'8310 Data'!BM33</f>
        <v>24.799114427138118</v>
      </c>
      <c r="N8" s="83">
        <f>B8</f>
        <v>2</v>
      </c>
      <c r="O8" s="92">
        <f>C8*25.4*2.205</f>
        <v>1696.0543854454818</v>
      </c>
      <c r="P8" s="24">
        <f t="shared" ref="P8:Y10" si="0">D8*25.4*2.205</f>
        <v>1682.7595357151156</v>
      </c>
      <c r="Q8" s="24">
        <f t="shared" si="0"/>
        <v>1675.4183363164173</v>
      </c>
      <c r="R8" s="24">
        <f t="shared" si="0"/>
        <v>1666.2037664920101</v>
      </c>
      <c r="S8" s="24">
        <f t="shared" si="0"/>
        <v>1645.7279172705616</v>
      </c>
      <c r="T8" s="24">
        <f t="shared" si="0"/>
        <v>1641.012242304012</v>
      </c>
      <c r="U8" s="24">
        <f t="shared" si="0"/>
        <v>1604.9280681309235</v>
      </c>
      <c r="V8" s="24">
        <f t="shared" si="0"/>
        <v>1536.0218225601775</v>
      </c>
      <c r="W8" s="24">
        <f t="shared" si="0"/>
        <v>1471.1021741248842</v>
      </c>
      <c r="X8" s="24">
        <f t="shared" si="0"/>
        <v>1453.9687707604276</v>
      </c>
      <c r="Y8" s="24">
        <f t="shared" si="0"/>
        <v>1388.9240017207244</v>
      </c>
      <c r="AI8" s="20"/>
      <c r="AJ8" s="20"/>
      <c r="AK8" s="20"/>
      <c r="AL8" s="20"/>
      <c r="AM8" s="20"/>
      <c r="AN8" s="20"/>
    </row>
    <row r="9" spans="1:40" x14ac:dyDescent="0.2">
      <c r="B9" s="81">
        <v>1.8</v>
      </c>
      <c r="C9" s="23">
        <f>'8310 Data'!E64</f>
        <v>27.71190848358523</v>
      </c>
      <c r="D9" s="22">
        <f>'8310 Data'!K64</f>
        <v>27.187537837697871</v>
      </c>
      <c r="E9" s="22">
        <f>'8310 Data'!Q64</f>
        <v>26.719522944279888</v>
      </c>
      <c r="F9" s="22">
        <f>'8310 Data'!W64</f>
        <v>26.050025850296503</v>
      </c>
      <c r="G9" s="22">
        <f>'8310 Data'!AC64</f>
        <v>25.924583489331326</v>
      </c>
      <c r="H9" s="22">
        <f>'8310 Data'!AI64</f>
        <v>25.678532381240572</v>
      </c>
      <c r="I9" s="23">
        <f>'8310 Data'!AO64</f>
        <v>25.507648880936085</v>
      </c>
      <c r="J9" s="23">
        <f>'8310 Data'!AU64</f>
        <v>25.317848597110096</v>
      </c>
      <c r="K9" s="23">
        <f>'8310 Data'!BA64</f>
        <v>25.190731214329261</v>
      </c>
      <c r="L9" s="23">
        <f>'8310 Data'!BG64</f>
        <v>24.927317062401986</v>
      </c>
      <c r="M9" s="23">
        <f>'8310 Data'!BM64</f>
        <v>24.745914639292227</v>
      </c>
      <c r="N9" s="83">
        <v>1.8</v>
      </c>
      <c r="O9" s="92">
        <f>C9*25.4*2.205</f>
        <v>1552.060858440158</v>
      </c>
      <c r="P9" s="24">
        <f t="shared" si="0"/>
        <v>1522.6924316759446</v>
      </c>
      <c r="Q9" s="24">
        <f t="shared" si="0"/>
        <v>1496.4803215402835</v>
      </c>
      <c r="R9" s="24">
        <f t="shared" si="0"/>
        <v>1458.983797797556</v>
      </c>
      <c r="S9" s="24">
        <f t="shared" si="0"/>
        <v>1451.9581474869794</v>
      </c>
      <c r="T9" s="24">
        <f t="shared" si="0"/>
        <v>1438.1775630761406</v>
      </c>
      <c r="U9" s="24">
        <f t="shared" si="0"/>
        <v>1428.6068908745872</v>
      </c>
      <c r="V9" s="24">
        <f t="shared" si="0"/>
        <v>1417.9767463783451</v>
      </c>
      <c r="W9" s="24">
        <f t="shared" si="0"/>
        <v>1410.857283120939</v>
      </c>
      <c r="X9" s="24">
        <f t="shared" si="0"/>
        <v>1396.104246713948</v>
      </c>
      <c r="Y9" s="24">
        <f t="shared" si="0"/>
        <v>1385.9444412028397</v>
      </c>
      <c r="AI9" s="20"/>
      <c r="AJ9" s="20"/>
      <c r="AK9" s="20"/>
      <c r="AL9" s="20"/>
      <c r="AM9" s="20"/>
      <c r="AN9" s="20"/>
    </row>
    <row r="10" spans="1:40" x14ac:dyDescent="0.2">
      <c r="B10" s="82">
        <v>1.6</v>
      </c>
      <c r="C10" s="23">
        <f>'8310 Data'!E95</f>
        <v>25.825670161285849</v>
      </c>
      <c r="D10" s="22">
        <f>'8310 Data'!K95</f>
        <v>25.489378982504103</v>
      </c>
      <c r="E10" s="22">
        <f>'8310 Data'!Q95</f>
        <v>25.139954530173917</v>
      </c>
      <c r="F10" s="22">
        <f>'8310 Data'!W95</f>
        <v>25.134884550273568</v>
      </c>
      <c r="G10" s="22">
        <f>'8310 Data'!AC95</f>
        <v>24.868243864284821</v>
      </c>
      <c r="H10" s="22">
        <f>'8310 Data'!AI95</f>
        <v>24.749854650529681</v>
      </c>
      <c r="I10" s="23">
        <f>'8310 Data'!AO95</f>
        <v>24.436412462429423</v>
      </c>
      <c r="J10" s="23">
        <f>'8310 Data'!AU95</f>
        <v>23.924713717419593</v>
      </c>
      <c r="K10" s="23">
        <f>'8310 Data'!BA95</f>
        <v>23.595261296380816</v>
      </c>
      <c r="L10" s="23">
        <f>'8310 Data'!BG95</f>
        <v>23.179924526303335</v>
      </c>
      <c r="M10" s="23">
        <f>'8310 Data'!BM95</f>
        <v>22.694243388346628</v>
      </c>
      <c r="N10" s="84">
        <v>1.6</v>
      </c>
      <c r="O10" s="92">
        <f>C10*25.4*2.205</f>
        <v>1446.4183087231365</v>
      </c>
      <c r="P10" s="24">
        <f t="shared" si="0"/>
        <v>1427.5836486731073</v>
      </c>
      <c r="Q10" s="24">
        <f t="shared" si="0"/>
        <v>1408.0134333714504</v>
      </c>
      <c r="R10" s="24">
        <f t="shared" si="0"/>
        <v>1407.7294790071719</v>
      </c>
      <c r="S10" s="24">
        <f t="shared" si="0"/>
        <v>1392.7957341069998</v>
      </c>
      <c r="T10" s="24">
        <f t="shared" si="0"/>
        <v>1386.1651094122158</v>
      </c>
      <c r="U10" s="24">
        <f t="shared" si="0"/>
        <v>1368.6101527832848</v>
      </c>
      <c r="V10" s="24">
        <f t="shared" si="0"/>
        <v>1339.9514411715193</v>
      </c>
      <c r="W10" s="24">
        <f t="shared" si="0"/>
        <v>1321.4997994264004</v>
      </c>
      <c r="X10" s="24">
        <f t="shared" si="0"/>
        <v>1298.238032944671</v>
      </c>
      <c r="Y10" s="24">
        <f t="shared" si="0"/>
        <v>1271.0364894511295</v>
      </c>
      <c r="Z10" s="18"/>
      <c r="AA10" s="18"/>
      <c r="AB10" s="18"/>
      <c r="AC10" s="18"/>
      <c r="AD10" s="18"/>
      <c r="AE10" s="18"/>
      <c r="AF10" s="18"/>
      <c r="AG10" s="18"/>
      <c r="AH10" s="18"/>
      <c r="AI10" s="18"/>
      <c r="AJ10" s="18"/>
      <c r="AK10" s="20"/>
      <c r="AL10" s="20"/>
      <c r="AM10" s="20"/>
      <c r="AN10" s="20"/>
    </row>
    <row r="11" spans="1:40" x14ac:dyDescent="0.2">
      <c r="B11" s="26"/>
      <c r="C11" s="27"/>
      <c r="D11" s="27"/>
      <c r="E11" s="27"/>
      <c r="F11" s="27"/>
      <c r="G11" s="27"/>
      <c r="H11" s="27"/>
      <c r="I11" s="27"/>
      <c r="J11" s="27"/>
      <c r="K11" s="27"/>
      <c r="L11" s="27"/>
      <c r="M11" s="27"/>
      <c r="N11" s="28"/>
      <c r="O11" s="27"/>
      <c r="P11" s="27"/>
      <c r="Q11" s="27"/>
      <c r="R11" s="27"/>
      <c r="S11" s="27"/>
      <c r="T11" s="27"/>
      <c r="U11" s="27"/>
      <c r="V11" s="27"/>
      <c r="W11" s="27"/>
      <c r="X11" s="27"/>
      <c r="Y11" s="27"/>
      <c r="Z11" s="25"/>
      <c r="AA11" s="25"/>
      <c r="AB11" s="25"/>
      <c r="AC11" s="25"/>
      <c r="AD11" s="25"/>
      <c r="AE11" s="11"/>
      <c r="AF11" s="11"/>
      <c r="AG11" s="11"/>
      <c r="AH11" s="11"/>
      <c r="AI11" s="11"/>
      <c r="AJ11" s="11"/>
      <c r="AK11" s="20"/>
      <c r="AL11" s="20"/>
      <c r="AM11" s="20"/>
      <c r="AN11" s="20"/>
    </row>
    <row r="12" spans="1:40" x14ac:dyDescent="0.2">
      <c r="O12" s="26"/>
      <c r="P12" s="27"/>
      <c r="Q12" s="27"/>
      <c r="R12" s="27"/>
      <c r="S12" s="27"/>
      <c r="T12" s="27"/>
      <c r="U12" s="27"/>
      <c r="V12" s="27"/>
      <c r="W12" s="27"/>
      <c r="X12" s="27"/>
      <c r="Y12" s="28"/>
      <c r="Z12" s="29"/>
      <c r="AA12" s="29"/>
      <c r="AB12" s="29"/>
      <c r="AC12" s="29"/>
      <c r="AD12" s="29"/>
      <c r="AE12" s="29"/>
      <c r="AF12" s="29"/>
      <c r="AG12" s="29"/>
      <c r="AH12" s="29"/>
    </row>
    <row r="13" spans="1:40" x14ac:dyDescent="0.2">
      <c r="B13" s="26"/>
      <c r="C13" s="27"/>
      <c r="D13" s="27"/>
      <c r="E13" s="27"/>
      <c r="F13" s="27"/>
      <c r="G13" s="27"/>
      <c r="H13" s="28"/>
      <c r="I13" s="29"/>
      <c r="J13" s="29"/>
      <c r="K13" s="29"/>
      <c r="L13" s="29"/>
      <c r="M13" s="29"/>
      <c r="N13" s="2"/>
      <c r="O13" s="2"/>
      <c r="P13" s="27"/>
      <c r="Q13" s="27"/>
      <c r="R13" s="27"/>
      <c r="S13" s="27"/>
      <c r="T13" s="27"/>
      <c r="U13" s="27"/>
      <c r="V13" s="27"/>
      <c r="W13" s="27"/>
      <c r="X13" s="27"/>
      <c r="Y13" s="28"/>
      <c r="Z13" s="29"/>
      <c r="AA13" s="29"/>
      <c r="AB13" s="29"/>
      <c r="AC13" s="29"/>
      <c r="AD13" s="29"/>
      <c r="AE13" s="29"/>
      <c r="AF13" s="29"/>
      <c r="AG13" s="29"/>
      <c r="AH13" s="29"/>
    </row>
    <row r="14" spans="1:40" x14ac:dyDescent="0.2">
      <c r="B14" s="26"/>
      <c r="C14" s="27"/>
      <c r="D14" s="27"/>
      <c r="E14" s="27"/>
      <c r="F14" s="27"/>
      <c r="G14" s="27"/>
      <c r="H14" s="28"/>
      <c r="I14" s="29"/>
      <c r="J14" s="29"/>
      <c r="K14" s="29"/>
      <c r="L14" s="29"/>
      <c r="M14" s="29"/>
      <c r="N14" s="2"/>
      <c r="O14" s="2"/>
      <c r="P14" s="27"/>
      <c r="Q14" s="27"/>
      <c r="R14" s="27"/>
      <c r="S14" s="27"/>
      <c r="T14" s="27"/>
      <c r="U14" s="27"/>
      <c r="V14" s="27"/>
      <c r="W14" s="27"/>
      <c r="X14" s="27"/>
      <c r="Y14" s="28"/>
      <c r="Z14" s="29"/>
      <c r="AA14" s="29"/>
      <c r="AB14" s="29"/>
      <c r="AC14" s="29"/>
      <c r="AD14" s="29"/>
      <c r="AE14" s="29"/>
      <c r="AF14" s="29"/>
      <c r="AG14" s="29"/>
      <c r="AH14" s="29"/>
    </row>
    <row r="15" spans="1:40" ht="12.75" customHeight="1" x14ac:dyDescent="0.2">
      <c r="B15" s="30"/>
      <c r="C15" s="30"/>
      <c r="D15" s="38" t="s">
        <v>11</v>
      </c>
      <c r="E15" s="38"/>
      <c r="F15" s="38"/>
      <c r="G15" s="38"/>
      <c r="H15" s="38"/>
      <c r="I15" s="38"/>
      <c r="J15" s="38"/>
      <c r="K15" s="38"/>
      <c r="L15" s="38"/>
      <c r="M15" s="38"/>
      <c r="N15" s="38"/>
      <c r="O15" s="38"/>
      <c r="P15" s="38"/>
      <c r="Q15" s="38"/>
      <c r="R15" s="38"/>
      <c r="S15" s="38"/>
      <c r="T15" s="38"/>
      <c r="U15" s="38"/>
      <c r="V15" s="38"/>
      <c r="W15" s="38"/>
      <c r="X15" s="38"/>
      <c r="Y15" s="30"/>
      <c r="Z15" s="30"/>
    </row>
    <row r="16" spans="1:40" x14ac:dyDescent="0.2">
      <c r="A16" s="30"/>
      <c r="B16" s="30"/>
      <c r="C16" s="30"/>
      <c r="D16" s="38"/>
      <c r="E16" s="38"/>
      <c r="F16" s="38"/>
      <c r="G16" s="38"/>
      <c r="H16" s="38"/>
      <c r="I16" s="38"/>
      <c r="J16" s="38"/>
      <c r="K16" s="38"/>
      <c r="L16" s="38"/>
      <c r="M16" s="38"/>
      <c r="N16" s="38"/>
      <c r="O16" s="38"/>
      <c r="P16" s="38"/>
      <c r="Q16" s="38"/>
      <c r="R16" s="38"/>
      <c r="S16" s="38"/>
      <c r="T16" s="38"/>
      <c r="U16" s="38"/>
      <c r="V16" s="38"/>
      <c r="W16" s="38"/>
      <c r="X16" s="38"/>
      <c r="Y16" s="30"/>
      <c r="Z16" s="30"/>
    </row>
    <row r="17" spans="1:26" x14ac:dyDescent="0.2">
      <c r="A17" s="30"/>
      <c r="B17" s="30"/>
      <c r="C17" s="30"/>
      <c r="D17" s="38"/>
      <c r="E17" s="38"/>
      <c r="F17" s="38"/>
      <c r="G17" s="38"/>
      <c r="H17" s="38"/>
      <c r="I17" s="38"/>
      <c r="J17" s="38"/>
      <c r="K17" s="38"/>
      <c r="L17" s="38"/>
      <c r="M17" s="38"/>
      <c r="N17" s="38"/>
      <c r="O17" s="38"/>
      <c r="P17" s="38"/>
      <c r="Q17" s="38"/>
      <c r="R17" s="38"/>
      <c r="S17" s="38"/>
      <c r="T17" s="38"/>
      <c r="U17" s="38"/>
      <c r="V17" s="38"/>
      <c r="W17" s="38"/>
      <c r="X17" s="38"/>
      <c r="Y17" s="30"/>
      <c r="Z17" s="30"/>
    </row>
    <row r="18" spans="1:26" x14ac:dyDescent="0.2">
      <c r="A18" s="30"/>
      <c r="B18" s="30"/>
      <c r="C18" s="30"/>
      <c r="D18" s="38"/>
      <c r="E18" s="38"/>
      <c r="F18" s="38"/>
      <c r="G18" s="38"/>
      <c r="H18" s="38"/>
      <c r="I18" s="38"/>
      <c r="J18" s="38"/>
      <c r="K18" s="38"/>
      <c r="L18" s="38"/>
      <c r="M18" s="38"/>
      <c r="N18" s="38"/>
      <c r="O18" s="38"/>
      <c r="P18" s="38"/>
      <c r="Q18" s="38"/>
      <c r="R18" s="38"/>
      <c r="S18" s="38"/>
      <c r="T18" s="38"/>
      <c r="U18" s="38"/>
      <c r="V18" s="38"/>
      <c r="W18" s="38"/>
      <c r="X18" s="38"/>
      <c r="Y18" s="30"/>
      <c r="Z18" s="30"/>
    </row>
    <row r="19" spans="1:26" x14ac:dyDescent="0.2">
      <c r="A19" s="30"/>
      <c r="B19" s="30"/>
      <c r="C19" s="30"/>
      <c r="D19" s="38"/>
      <c r="E19" s="38"/>
      <c r="F19" s="38"/>
      <c r="G19" s="38"/>
      <c r="H19" s="38"/>
      <c r="I19" s="38"/>
      <c r="J19" s="38"/>
      <c r="K19" s="38"/>
      <c r="L19" s="38"/>
      <c r="M19" s="38"/>
      <c r="N19" s="38"/>
      <c r="O19" s="38"/>
      <c r="P19" s="38"/>
      <c r="Q19" s="38"/>
      <c r="R19" s="38"/>
      <c r="S19" s="38"/>
      <c r="T19" s="38"/>
      <c r="U19" s="38"/>
      <c r="V19" s="38"/>
      <c r="W19" s="38"/>
      <c r="X19" s="38"/>
      <c r="Y19" s="30"/>
      <c r="Z19" s="30"/>
    </row>
    <row r="20" spans="1:26"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sheetData>
  <mergeCells count="5">
    <mergeCell ref="D15:X19"/>
    <mergeCell ref="E1:V2"/>
    <mergeCell ref="B5:Y5"/>
    <mergeCell ref="B6:M6"/>
    <mergeCell ref="N6:Y6"/>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95"/>
  <sheetViews>
    <sheetView showGridLines="0" zoomScale="50" zoomScaleNormal="50" workbookViewId="0">
      <selection activeCell="AN107" sqref="AN107"/>
    </sheetView>
  </sheetViews>
  <sheetFormatPr defaultRowHeight="12.75" x14ac:dyDescent="0.2"/>
  <cols>
    <col min="1" max="1" width="12.7109375" customWidth="1"/>
    <col min="2" max="2" width="13.42578125" bestFit="1" customWidth="1"/>
    <col min="3" max="3" width="11.28515625" bestFit="1" customWidth="1"/>
    <col min="4" max="5" width="13.140625" bestFit="1" customWidth="1"/>
    <col min="6" max="6" width="12.85546875" customWidth="1"/>
    <col min="7" max="7" width="12.7109375" bestFit="1" customWidth="1"/>
    <col min="8" max="8" width="13.42578125" customWidth="1"/>
    <col min="9" max="9" width="12.85546875" bestFit="1" customWidth="1"/>
    <col min="10" max="10" width="13.140625" customWidth="1"/>
    <col min="11" max="11" width="13.42578125" customWidth="1"/>
    <col min="13" max="13" width="12.7109375" bestFit="1" customWidth="1"/>
    <col min="14" max="14" width="13.42578125" bestFit="1" customWidth="1"/>
    <col min="15" max="15" width="11.28515625" bestFit="1" customWidth="1"/>
    <col min="16" max="17" width="13.140625" bestFit="1" customWidth="1"/>
    <col min="19" max="19" width="12.7109375" bestFit="1" customWidth="1"/>
    <col min="20" max="20" width="13.42578125" bestFit="1" customWidth="1"/>
    <col min="21" max="21" width="11.28515625" bestFit="1" customWidth="1"/>
    <col min="22" max="23" width="13.140625" bestFit="1" customWidth="1"/>
    <col min="25" max="25" width="12.7109375" bestFit="1" customWidth="1"/>
    <col min="26" max="26" width="13.42578125" bestFit="1" customWidth="1"/>
    <col min="27" max="27" width="11.28515625" bestFit="1" customWidth="1"/>
    <col min="28" max="29" width="13.140625" bestFit="1" customWidth="1"/>
    <col min="31" max="31" width="12.7109375" bestFit="1" customWidth="1"/>
    <col min="32" max="32" width="13.42578125" bestFit="1" customWidth="1"/>
    <col min="33" max="33" width="11.28515625" bestFit="1" customWidth="1"/>
    <col min="34" max="35" width="13.140625" bestFit="1" customWidth="1"/>
    <col min="37" max="37" width="11" bestFit="1" customWidth="1"/>
    <col min="38" max="38" width="12" customWidth="1"/>
    <col min="39" max="39" width="11.28515625" bestFit="1" customWidth="1"/>
    <col min="40" max="41" width="13.140625" bestFit="1" customWidth="1"/>
    <col min="43" max="43" width="11.5703125" bestFit="1" customWidth="1"/>
    <col min="44" max="45" width="12.85546875" bestFit="1" customWidth="1"/>
    <col min="46" max="47" width="14.42578125" bestFit="1" customWidth="1"/>
    <col min="48" max="48" width="13.42578125" bestFit="1" customWidth="1"/>
    <col min="49" max="49" width="11.5703125" bestFit="1" customWidth="1"/>
    <col min="50" max="51" width="12.85546875" bestFit="1" customWidth="1"/>
    <col min="52" max="53" width="14.42578125" bestFit="1" customWidth="1"/>
    <col min="54" max="54" width="12.42578125" bestFit="1" customWidth="1"/>
    <col min="55" max="55" width="13.42578125" bestFit="1" customWidth="1"/>
    <col min="56" max="57" width="12.85546875" bestFit="1" customWidth="1"/>
    <col min="58" max="59" width="14.42578125" bestFit="1" customWidth="1"/>
    <col min="61" max="61" width="11.5703125" bestFit="1" customWidth="1"/>
    <col min="62" max="63" width="12.85546875" bestFit="1" customWidth="1"/>
    <col min="64" max="65" width="14.42578125" bestFit="1" customWidth="1"/>
  </cols>
  <sheetData>
    <row r="1" spans="1:65" ht="15.95" customHeight="1" x14ac:dyDescent="0.25">
      <c r="A1" s="69" t="s">
        <v>26</v>
      </c>
      <c r="B1" s="66" t="str">
        <f>'Test Conditions'!D6</f>
        <v>8310M</v>
      </c>
      <c r="C1" s="64"/>
      <c r="D1" s="70" t="s">
        <v>27</v>
      </c>
      <c r="E1" s="67" t="str">
        <f>'Test Conditions'!C6</f>
        <v>World RX Wet</v>
      </c>
      <c r="F1" s="62"/>
      <c r="G1" s="63"/>
      <c r="AE1" s="5"/>
      <c r="AF1" s="5"/>
      <c r="AG1" s="5"/>
      <c r="AH1" s="5"/>
      <c r="AI1" s="5"/>
      <c r="AJ1" s="5"/>
      <c r="AK1" s="5"/>
      <c r="AL1" s="5"/>
      <c r="AM1" s="5"/>
      <c r="AN1" s="5"/>
      <c r="AO1" s="5"/>
      <c r="AP1" s="5"/>
      <c r="AQ1" s="5"/>
    </row>
    <row r="2" spans="1:65" ht="15.95" customHeight="1" x14ac:dyDescent="0.25">
      <c r="A2" s="69" t="s">
        <v>28</v>
      </c>
      <c r="B2" s="66" t="str">
        <f>'Test Conditions'!E6</f>
        <v>210/635R17</v>
      </c>
      <c r="C2" s="64"/>
      <c r="D2" s="71" t="s">
        <v>29</v>
      </c>
      <c r="E2" s="72"/>
      <c r="F2" s="68">
        <v>319</v>
      </c>
      <c r="G2" s="65" t="s">
        <v>30</v>
      </c>
      <c r="AE2" s="5"/>
      <c r="AF2" s="5"/>
      <c r="AG2" s="5"/>
      <c r="AH2" s="5"/>
      <c r="AI2" s="5"/>
      <c r="AJ2" s="5"/>
      <c r="AK2" s="5"/>
      <c r="AL2" s="5"/>
      <c r="AM2" s="5"/>
      <c r="AN2" s="5"/>
      <c r="AO2" s="5"/>
      <c r="AP2" s="5"/>
      <c r="AQ2" s="5"/>
    </row>
    <row r="3" spans="1:65" x14ac:dyDescent="0.2">
      <c r="AE3" s="5"/>
      <c r="AF3" s="5"/>
      <c r="AG3" s="5"/>
      <c r="AH3" s="5"/>
      <c r="AI3" s="5"/>
      <c r="AJ3" s="5"/>
      <c r="AK3" s="5"/>
      <c r="AL3" s="5"/>
      <c r="AM3" s="5"/>
      <c r="AN3" s="5"/>
      <c r="AO3" s="5"/>
      <c r="AP3" s="5"/>
      <c r="AQ3" s="5"/>
    </row>
    <row r="4" spans="1:65" ht="15.75" x14ac:dyDescent="0.25">
      <c r="A4" s="41" t="s">
        <v>8</v>
      </c>
      <c r="B4" s="73" t="s">
        <v>31</v>
      </c>
      <c r="C4" s="60" t="s">
        <v>32</v>
      </c>
      <c r="D4" s="61"/>
      <c r="E4" s="40">
        <v>0</v>
      </c>
      <c r="F4" s="16"/>
      <c r="G4" s="41" t="s">
        <v>8</v>
      </c>
      <c r="H4" s="73" t="s">
        <v>16</v>
      </c>
      <c r="I4" s="60" t="s">
        <v>32</v>
      </c>
      <c r="J4" s="61"/>
      <c r="K4" s="40">
        <v>0</v>
      </c>
      <c r="L4" s="16"/>
      <c r="M4" s="41" t="s">
        <v>8</v>
      </c>
      <c r="N4" s="73" t="s">
        <v>17</v>
      </c>
      <c r="O4" s="60" t="s">
        <v>32</v>
      </c>
      <c r="P4" s="61"/>
      <c r="Q4" s="40">
        <v>0</v>
      </c>
      <c r="R4" s="16"/>
      <c r="S4" s="41" t="s">
        <v>8</v>
      </c>
      <c r="T4" s="73" t="s">
        <v>18</v>
      </c>
      <c r="U4" s="60" t="s">
        <v>32</v>
      </c>
      <c r="V4" s="61"/>
      <c r="W4" s="40">
        <v>0</v>
      </c>
      <c r="X4" s="16"/>
      <c r="Y4" s="41" t="s">
        <v>8</v>
      </c>
      <c r="Z4" s="73" t="s">
        <v>19</v>
      </c>
      <c r="AA4" s="60" t="s">
        <v>32</v>
      </c>
      <c r="AB4" s="61"/>
      <c r="AC4" s="40">
        <f>'Test Conditions'!$H$7</f>
        <v>0</v>
      </c>
      <c r="AD4" s="16"/>
      <c r="AE4" s="41" t="s">
        <v>8</v>
      </c>
      <c r="AF4" s="73" t="s">
        <v>20</v>
      </c>
      <c r="AG4" s="60" t="s">
        <v>32</v>
      </c>
      <c r="AH4" s="61"/>
      <c r="AI4" s="40">
        <f>'Test Conditions'!$H$7</f>
        <v>0</v>
      </c>
      <c r="AJ4" s="16"/>
      <c r="AK4" s="41" t="s">
        <v>8</v>
      </c>
      <c r="AL4" s="73" t="s">
        <v>21</v>
      </c>
      <c r="AM4" s="60" t="s">
        <v>32</v>
      </c>
      <c r="AN4" s="61"/>
      <c r="AO4" s="40">
        <f>'Test Conditions'!$H$7</f>
        <v>0</v>
      </c>
      <c r="AP4" s="16"/>
      <c r="AQ4" s="41" t="s">
        <v>8</v>
      </c>
      <c r="AR4" s="73" t="s">
        <v>22</v>
      </c>
      <c r="AS4" s="60" t="s">
        <v>32</v>
      </c>
      <c r="AT4" s="61"/>
      <c r="AU4" s="40">
        <f>'Test Conditions'!$H$7</f>
        <v>0</v>
      </c>
      <c r="AV4" s="16"/>
      <c r="AW4" s="41" t="s">
        <v>8</v>
      </c>
      <c r="AX4" s="73" t="s">
        <v>23</v>
      </c>
      <c r="AY4" s="60" t="s">
        <v>32</v>
      </c>
      <c r="AZ4" s="61"/>
      <c r="BA4" s="40">
        <f>'Test Conditions'!$H$7</f>
        <v>0</v>
      </c>
      <c r="BB4" s="16"/>
      <c r="BC4" s="41" t="s">
        <v>8</v>
      </c>
      <c r="BD4" s="73" t="s">
        <v>24</v>
      </c>
      <c r="BE4" s="60" t="s">
        <v>32</v>
      </c>
      <c r="BF4" s="61"/>
      <c r="BG4" s="40">
        <f>'Test Conditions'!$H$7</f>
        <v>0</v>
      </c>
      <c r="BI4" s="41" t="s">
        <v>8</v>
      </c>
      <c r="BJ4" s="73" t="s">
        <v>25</v>
      </c>
      <c r="BK4" s="60" t="s">
        <v>32</v>
      </c>
      <c r="BL4" s="61"/>
      <c r="BM4" s="40">
        <f>'Test Conditions'!$H$7</f>
        <v>0</v>
      </c>
    </row>
    <row r="5" spans="1:65" ht="15" x14ac:dyDescent="0.2">
      <c r="A5" s="41" t="s">
        <v>7</v>
      </c>
      <c r="B5" s="73" t="s">
        <v>33</v>
      </c>
      <c r="C5" s="42"/>
      <c r="D5" s="42"/>
      <c r="E5" s="42"/>
      <c r="F5" s="16"/>
      <c r="G5" s="41" t="s">
        <v>7</v>
      </c>
      <c r="H5" s="73" t="str">
        <f>B5</f>
        <v>2.0 bar</v>
      </c>
      <c r="I5" s="42"/>
      <c r="J5" s="42"/>
      <c r="K5" s="42"/>
      <c r="L5" s="16"/>
      <c r="M5" s="41" t="s">
        <v>7</v>
      </c>
      <c r="N5" s="73" t="str">
        <f>B5</f>
        <v>2.0 bar</v>
      </c>
      <c r="O5" s="42"/>
      <c r="P5" s="42"/>
      <c r="Q5" s="42"/>
      <c r="R5" s="16"/>
      <c r="S5" s="41" t="s">
        <v>7</v>
      </c>
      <c r="T5" s="73" t="str">
        <f>B5</f>
        <v>2.0 bar</v>
      </c>
      <c r="U5" s="42"/>
      <c r="V5" s="42"/>
      <c r="W5" s="42"/>
      <c r="X5" s="16"/>
      <c r="Y5" s="41" t="s">
        <v>7</v>
      </c>
      <c r="Z5" s="73" t="str">
        <f>B5</f>
        <v>2.0 bar</v>
      </c>
      <c r="AA5" s="42"/>
      <c r="AB5" s="42"/>
      <c r="AC5" s="42"/>
      <c r="AD5" s="16"/>
      <c r="AE5" s="41" t="s">
        <v>7</v>
      </c>
      <c r="AF5" s="73" t="s">
        <v>34</v>
      </c>
      <c r="AG5" s="42"/>
      <c r="AH5" s="42"/>
      <c r="AI5" s="42"/>
      <c r="AJ5" s="16"/>
      <c r="AK5" s="41" t="s">
        <v>7</v>
      </c>
      <c r="AL5" s="73" t="str">
        <f>AF5</f>
        <v>26psi</v>
      </c>
      <c r="AM5" s="42"/>
      <c r="AN5" s="42"/>
      <c r="AO5" s="42"/>
      <c r="AP5" s="16"/>
      <c r="AQ5" s="41" t="s">
        <v>7</v>
      </c>
      <c r="AR5" s="73" t="str">
        <f>AF5</f>
        <v>26psi</v>
      </c>
      <c r="AS5" s="42"/>
      <c r="AT5" s="42"/>
      <c r="AU5" s="42"/>
      <c r="AV5" s="16"/>
      <c r="AW5" s="41" t="s">
        <v>7</v>
      </c>
      <c r="AX5" s="73" t="str">
        <f>AF5</f>
        <v>26psi</v>
      </c>
      <c r="AY5" s="42"/>
      <c r="AZ5" s="42"/>
      <c r="BA5" s="42"/>
      <c r="BB5" s="16"/>
      <c r="BC5" s="41" t="s">
        <v>7</v>
      </c>
      <c r="BD5" s="73" t="str">
        <f>AF5</f>
        <v>26psi</v>
      </c>
      <c r="BE5" s="42"/>
      <c r="BF5" s="42"/>
      <c r="BG5" s="42"/>
      <c r="BI5" s="41" t="s">
        <v>7</v>
      </c>
      <c r="BJ5" s="73" t="str">
        <f>AL5</f>
        <v>26psi</v>
      </c>
      <c r="BK5" s="42"/>
      <c r="BL5" s="42"/>
      <c r="BM5" s="42"/>
    </row>
    <row r="6" spans="1:65" ht="15" x14ac:dyDescent="0.2">
      <c r="A6" s="42" t="s">
        <v>6</v>
      </c>
      <c r="B6" s="31" t="s">
        <v>35</v>
      </c>
      <c r="C6" s="57" t="s">
        <v>36</v>
      </c>
      <c r="D6" s="57" t="s">
        <v>37</v>
      </c>
      <c r="E6" s="57" t="s">
        <v>37</v>
      </c>
      <c r="F6" s="16"/>
      <c r="G6" s="42" t="s">
        <v>6</v>
      </c>
      <c r="H6" s="31" t="s">
        <v>35</v>
      </c>
      <c r="I6" s="57" t="s">
        <v>36</v>
      </c>
      <c r="J6" s="57" t="s">
        <v>37</v>
      </c>
      <c r="K6" s="57" t="s">
        <v>37</v>
      </c>
      <c r="L6" s="16"/>
      <c r="M6" s="42" t="s">
        <v>6</v>
      </c>
      <c r="N6" s="31" t="s">
        <v>35</v>
      </c>
      <c r="O6" s="57" t="s">
        <v>36</v>
      </c>
      <c r="P6" s="57" t="s">
        <v>37</v>
      </c>
      <c r="Q6" s="57" t="s">
        <v>37</v>
      </c>
      <c r="R6" s="16"/>
      <c r="S6" s="42" t="s">
        <v>6</v>
      </c>
      <c r="T6" s="31" t="s">
        <v>35</v>
      </c>
      <c r="U6" s="57" t="s">
        <v>36</v>
      </c>
      <c r="V6" s="57" t="s">
        <v>37</v>
      </c>
      <c r="W6" s="57" t="s">
        <v>37</v>
      </c>
      <c r="X6" s="16"/>
      <c r="Y6" s="42" t="s">
        <v>6</v>
      </c>
      <c r="Z6" s="31" t="s">
        <v>35</v>
      </c>
      <c r="AA6" s="57" t="s">
        <v>36</v>
      </c>
      <c r="AB6" s="57" t="s">
        <v>37</v>
      </c>
      <c r="AC6" s="57" t="s">
        <v>37</v>
      </c>
      <c r="AD6" s="16"/>
      <c r="AE6" s="42" t="s">
        <v>6</v>
      </c>
      <c r="AF6" s="31" t="s">
        <v>35</v>
      </c>
      <c r="AG6" s="57" t="s">
        <v>36</v>
      </c>
      <c r="AH6" s="57" t="s">
        <v>37</v>
      </c>
      <c r="AI6" s="57" t="s">
        <v>37</v>
      </c>
      <c r="AJ6" s="16"/>
      <c r="AK6" s="42" t="s">
        <v>6</v>
      </c>
      <c r="AL6" s="31" t="s">
        <v>35</v>
      </c>
      <c r="AM6" s="57" t="s">
        <v>36</v>
      </c>
      <c r="AN6" s="57" t="s">
        <v>37</v>
      </c>
      <c r="AO6" s="57" t="s">
        <v>37</v>
      </c>
      <c r="AP6" s="16"/>
      <c r="AQ6" s="42" t="s">
        <v>6</v>
      </c>
      <c r="AR6" s="31" t="s">
        <v>35</v>
      </c>
      <c r="AS6" s="57" t="s">
        <v>36</v>
      </c>
      <c r="AT6" s="57" t="s">
        <v>37</v>
      </c>
      <c r="AU6" s="57" t="s">
        <v>37</v>
      </c>
      <c r="AV6" s="16"/>
      <c r="AW6" s="42" t="s">
        <v>6</v>
      </c>
      <c r="AX6" s="31" t="s">
        <v>35</v>
      </c>
      <c r="AY6" s="57" t="s">
        <v>36</v>
      </c>
      <c r="AZ6" s="57" t="s">
        <v>37</v>
      </c>
      <c r="BA6" s="57" t="s">
        <v>37</v>
      </c>
      <c r="BB6" s="16"/>
      <c r="BC6" s="42" t="s">
        <v>6</v>
      </c>
      <c r="BD6" s="31" t="s">
        <v>35</v>
      </c>
      <c r="BE6" s="57" t="s">
        <v>36</v>
      </c>
      <c r="BF6" s="57" t="s">
        <v>37</v>
      </c>
      <c r="BG6" s="57" t="s">
        <v>37</v>
      </c>
      <c r="BI6" s="42" t="s">
        <v>6</v>
      </c>
      <c r="BJ6" s="31" t="s">
        <v>35</v>
      </c>
      <c r="BK6" s="57" t="s">
        <v>36</v>
      </c>
      <c r="BL6" s="57" t="s">
        <v>37</v>
      </c>
      <c r="BM6" s="57" t="s">
        <v>37</v>
      </c>
    </row>
    <row r="7" spans="1:65" ht="15" x14ac:dyDescent="0.2">
      <c r="A7" s="43" t="s">
        <v>38</v>
      </c>
      <c r="B7" s="31" t="s">
        <v>39</v>
      </c>
      <c r="C7" s="58" t="s">
        <v>39</v>
      </c>
      <c r="D7" s="59" t="s">
        <v>40</v>
      </c>
      <c r="E7" s="59" t="s">
        <v>41</v>
      </c>
      <c r="F7" s="16"/>
      <c r="G7" s="43" t="s">
        <v>38</v>
      </c>
      <c r="H7" s="31" t="s">
        <v>39</v>
      </c>
      <c r="I7" s="58" t="s">
        <v>39</v>
      </c>
      <c r="J7" s="59" t="s">
        <v>40</v>
      </c>
      <c r="K7" s="59" t="s">
        <v>41</v>
      </c>
      <c r="L7" s="16"/>
      <c r="M7" s="43" t="s">
        <v>38</v>
      </c>
      <c r="N7" s="31" t="s">
        <v>39</v>
      </c>
      <c r="O7" s="58" t="s">
        <v>39</v>
      </c>
      <c r="P7" s="59" t="s">
        <v>40</v>
      </c>
      <c r="Q7" s="59" t="s">
        <v>41</v>
      </c>
      <c r="R7" s="16"/>
      <c r="S7" s="43" t="s">
        <v>38</v>
      </c>
      <c r="T7" s="31" t="s">
        <v>39</v>
      </c>
      <c r="U7" s="58" t="s">
        <v>39</v>
      </c>
      <c r="V7" s="59" t="s">
        <v>40</v>
      </c>
      <c r="W7" s="59" t="s">
        <v>41</v>
      </c>
      <c r="X7" s="16"/>
      <c r="Y7" s="43" t="s">
        <v>38</v>
      </c>
      <c r="Z7" s="31" t="s">
        <v>39</v>
      </c>
      <c r="AA7" s="58" t="s">
        <v>39</v>
      </c>
      <c r="AB7" s="59" t="s">
        <v>40</v>
      </c>
      <c r="AC7" s="59" t="s">
        <v>41</v>
      </c>
      <c r="AD7" s="16"/>
      <c r="AE7" s="43" t="s">
        <v>38</v>
      </c>
      <c r="AF7" s="31" t="s">
        <v>39</v>
      </c>
      <c r="AG7" s="58" t="s">
        <v>39</v>
      </c>
      <c r="AH7" s="59" t="s">
        <v>40</v>
      </c>
      <c r="AI7" s="59" t="s">
        <v>41</v>
      </c>
      <c r="AJ7" s="16"/>
      <c r="AK7" s="43" t="s">
        <v>38</v>
      </c>
      <c r="AL7" s="31" t="s">
        <v>39</v>
      </c>
      <c r="AM7" s="58" t="s">
        <v>39</v>
      </c>
      <c r="AN7" s="59" t="s">
        <v>40</v>
      </c>
      <c r="AO7" s="59" t="s">
        <v>41</v>
      </c>
      <c r="AP7" s="16"/>
      <c r="AQ7" s="43" t="s">
        <v>38</v>
      </c>
      <c r="AR7" s="31" t="s">
        <v>39</v>
      </c>
      <c r="AS7" s="58" t="s">
        <v>39</v>
      </c>
      <c r="AT7" s="59" t="s">
        <v>40</v>
      </c>
      <c r="AU7" s="59" t="s">
        <v>41</v>
      </c>
      <c r="AV7" s="16"/>
      <c r="AW7" s="43" t="s">
        <v>38</v>
      </c>
      <c r="AX7" s="31" t="s">
        <v>39</v>
      </c>
      <c r="AY7" s="58" t="s">
        <v>39</v>
      </c>
      <c r="AZ7" s="59" t="s">
        <v>40</v>
      </c>
      <c r="BA7" s="59" t="s">
        <v>41</v>
      </c>
      <c r="BB7" s="16"/>
      <c r="BC7" s="43" t="s">
        <v>38</v>
      </c>
      <c r="BD7" s="31" t="s">
        <v>39</v>
      </c>
      <c r="BE7" s="58" t="s">
        <v>39</v>
      </c>
      <c r="BF7" s="59" t="s">
        <v>40</v>
      </c>
      <c r="BG7" s="59" t="s">
        <v>41</v>
      </c>
      <c r="BI7" s="43" t="s">
        <v>38</v>
      </c>
      <c r="BJ7" s="31" t="s">
        <v>39</v>
      </c>
      <c r="BK7" s="58" t="s">
        <v>39</v>
      </c>
      <c r="BL7" s="59" t="s">
        <v>40</v>
      </c>
      <c r="BM7" s="59" t="s">
        <v>41</v>
      </c>
    </row>
    <row r="8" spans="1:65" x14ac:dyDescent="0.2">
      <c r="A8" s="44">
        <v>1.7</v>
      </c>
      <c r="B8" s="47">
        <v>2E-3</v>
      </c>
      <c r="C8" s="51">
        <f t="shared" ref="C8:C32" si="0">$F$2-B8</f>
        <v>318.99799999999999</v>
      </c>
      <c r="D8" s="54">
        <v>0</v>
      </c>
      <c r="E8" s="54">
        <v>0</v>
      </c>
      <c r="F8" s="16"/>
      <c r="G8" s="44">
        <v>0</v>
      </c>
      <c r="H8" s="47">
        <v>0</v>
      </c>
      <c r="I8" s="51">
        <f t="shared" ref="I8:I32" si="1">$F$2-H8</f>
        <v>319</v>
      </c>
      <c r="J8" s="54">
        <v>0</v>
      </c>
      <c r="K8" s="54">
        <v>0</v>
      </c>
      <c r="L8" s="16"/>
      <c r="M8" s="44">
        <v>0</v>
      </c>
      <c r="N8" s="47">
        <v>0</v>
      </c>
      <c r="O8" s="51">
        <f t="shared" ref="O8:O32" si="2">$F$2-N8</f>
        <v>319</v>
      </c>
      <c r="P8" s="54">
        <v>0</v>
      </c>
      <c r="Q8" s="54">
        <v>0</v>
      </c>
      <c r="R8" s="16"/>
      <c r="S8" s="44">
        <v>0</v>
      </c>
      <c r="T8" s="47">
        <v>0</v>
      </c>
      <c r="U8" s="51">
        <f t="shared" ref="U8:U32" si="3">$F$2-T8</f>
        <v>319</v>
      </c>
      <c r="V8" s="54">
        <v>0</v>
      </c>
      <c r="W8" s="54">
        <v>0</v>
      </c>
      <c r="X8" s="16"/>
      <c r="Y8" s="44">
        <v>0.8</v>
      </c>
      <c r="Z8" s="47">
        <v>0</v>
      </c>
      <c r="AA8" s="51">
        <f t="shared" ref="AA8:AA32" si="4">$F$2-Z8</f>
        <v>319</v>
      </c>
      <c r="AB8" s="54">
        <v>0</v>
      </c>
      <c r="AC8" s="54">
        <v>0</v>
      </c>
      <c r="AD8" s="16"/>
      <c r="AE8" s="44">
        <v>0.5</v>
      </c>
      <c r="AF8" s="47">
        <v>0.02</v>
      </c>
      <c r="AG8" s="51">
        <f t="shared" ref="AG8:AG32" si="5">$F$2-AF8</f>
        <v>318.98</v>
      </c>
      <c r="AH8" s="54">
        <v>0</v>
      </c>
      <c r="AI8" s="54">
        <v>0</v>
      </c>
      <c r="AJ8" s="16"/>
      <c r="AK8" s="44">
        <v>0.9</v>
      </c>
      <c r="AL8" s="47">
        <v>0.03</v>
      </c>
      <c r="AM8" s="51">
        <f t="shared" ref="AM8:AM32" si="6">$F$2-AL8</f>
        <v>318.97000000000003</v>
      </c>
      <c r="AN8" s="54">
        <v>0</v>
      </c>
      <c r="AO8" s="54">
        <v>0</v>
      </c>
      <c r="AP8" s="16"/>
      <c r="AQ8" s="44">
        <v>0.9</v>
      </c>
      <c r="AR8" s="47">
        <v>0.01</v>
      </c>
      <c r="AS8" s="51">
        <f t="shared" ref="AS8:AS32" si="7">$F$2-AR8</f>
        <v>318.99</v>
      </c>
      <c r="AT8" s="54">
        <v>0</v>
      </c>
      <c r="AU8" s="54">
        <v>0</v>
      </c>
      <c r="AV8" s="16"/>
      <c r="AW8" s="44">
        <v>1.3</v>
      </c>
      <c r="AX8" s="47">
        <v>0.03</v>
      </c>
      <c r="AY8" s="51">
        <f t="shared" ref="AY8:AY32" si="8">$F$2-AX8</f>
        <v>318.97000000000003</v>
      </c>
      <c r="AZ8" s="54">
        <v>0</v>
      </c>
      <c r="BA8" s="54">
        <v>0</v>
      </c>
      <c r="BB8" s="16"/>
      <c r="BC8" s="44">
        <v>0</v>
      </c>
      <c r="BD8" s="47">
        <v>0</v>
      </c>
      <c r="BE8" s="51">
        <f t="shared" ref="BE8:BE32" si="9">$F$2-BD8</f>
        <v>319</v>
      </c>
      <c r="BF8" s="54">
        <v>0</v>
      </c>
      <c r="BG8" s="54">
        <v>0</v>
      </c>
      <c r="BI8" s="44">
        <v>0</v>
      </c>
      <c r="BJ8" s="47">
        <v>0</v>
      </c>
      <c r="BK8" s="51">
        <f t="shared" ref="BK8:BK32" si="10">$F$2-BJ8</f>
        <v>319</v>
      </c>
      <c r="BL8" s="54">
        <v>0</v>
      </c>
      <c r="BM8" s="54">
        <v>0</v>
      </c>
    </row>
    <row r="9" spans="1:65" x14ac:dyDescent="0.2">
      <c r="A9" s="45">
        <v>21.3</v>
      </c>
      <c r="B9" s="48">
        <v>0.05</v>
      </c>
      <c r="C9" s="52">
        <f t="shared" si="0"/>
        <v>318.95</v>
      </c>
      <c r="D9" s="55">
        <f>E9*55.9</f>
        <v>23813.399999999998</v>
      </c>
      <c r="E9" s="55">
        <f t="shared" ref="E9:E32" si="11">A9/B9</f>
        <v>426</v>
      </c>
      <c r="F9" s="16"/>
      <c r="G9" s="45">
        <v>21</v>
      </c>
      <c r="H9" s="48">
        <v>0.17</v>
      </c>
      <c r="I9" s="52">
        <f t="shared" si="1"/>
        <v>318.83</v>
      </c>
      <c r="J9" s="55">
        <f>K9*55.9</f>
        <v>6905.2941176470576</v>
      </c>
      <c r="K9" s="55">
        <f t="shared" ref="K9:K32" si="12">G9/H9</f>
        <v>123.52941176470587</v>
      </c>
      <c r="L9" s="16"/>
      <c r="M9" s="45">
        <v>22.2</v>
      </c>
      <c r="N9" s="48">
        <v>0.35</v>
      </c>
      <c r="O9" s="52">
        <f t="shared" si="2"/>
        <v>318.64999999999998</v>
      </c>
      <c r="P9" s="55">
        <f>Q9*55.9</f>
        <v>3545.6571428571428</v>
      </c>
      <c r="Q9" s="55">
        <f t="shared" ref="Q9:Q32" si="13">M9/N9</f>
        <v>63.428571428571431</v>
      </c>
      <c r="R9" s="16"/>
      <c r="S9" s="45">
        <v>24</v>
      </c>
      <c r="T9" s="48">
        <v>0.1</v>
      </c>
      <c r="U9" s="52">
        <f t="shared" si="3"/>
        <v>318.89999999999998</v>
      </c>
      <c r="V9" s="55">
        <f>W9*55.9</f>
        <v>13416</v>
      </c>
      <c r="W9" s="55">
        <f t="shared" ref="W9:W32" si="14">S9/T9</f>
        <v>240</v>
      </c>
      <c r="X9" s="16"/>
      <c r="Y9" s="45">
        <v>21.3</v>
      </c>
      <c r="Z9" s="48">
        <v>0.19</v>
      </c>
      <c r="AA9" s="52">
        <f t="shared" si="4"/>
        <v>318.81</v>
      </c>
      <c r="AB9" s="55">
        <f>AC9*55.9</f>
        <v>6266.6842105263158</v>
      </c>
      <c r="AC9" s="55">
        <f t="shared" ref="AC9:AC32" si="15">Y9/Z9</f>
        <v>112.10526315789474</v>
      </c>
      <c r="AD9" s="16"/>
      <c r="AE9" s="45">
        <v>21.2</v>
      </c>
      <c r="AF9" s="48">
        <v>0.18</v>
      </c>
      <c r="AG9" s="52">
        <f t="shared" si="5"/>
        <v>318.82</v>
      </c>
      <c r="AH9" s="55">
        <f>AI9*55.9</f>
        <v>6583.7777777777774</v>
      </c>
      <c r="AI9" s="55">
        <f t="shared" ref="AI9:AI32" si="16">AE9/AF9</f>
        <v>117.77777777777777</v>
      </c>
      <c r="AJ9" s="16"/>
      <c r="AK9" s="45">
        <v>24.2</v>
      </c>
      <c r="AL9" s="48">
        <v>0.43</v>
      </c>
      <c r="AM9" s="52">
        <f t="shared" si="6"/>
        <v>318.57</v>
      </c>
      <c r="AN9" s="55">
        <f>AO9*55.9</f>
        <v>3146</v>
      </c>
      <c r="AO9" s="55">
        <f t="shared" ref="AO9:AO32" si="17">AK9/AL9</f>
        <v>56.279069767441861</v>
      </c>
      <c r="AP9" s="16"/>
      <c r="AQ9" s="45">
        <v>21.5</v>
      </c>
      <c r="AR9" s="48">
        <v>0.21</v>
      </c>
      <c r="AS9" s="52">
        <f t="shared" si="7"/>
        <v>318.79000000000002</v>
      </c>
      <c r="AT9" s="55">
        <f>AU9*55.9</f>
        <v>5723.0952380952376</v>
      </c>
      <c r="AU9" s="55">
        <f t="shared" ref="AU9:AU32" si="18">AQ9/AR9</f>
        <v>102.38095238095238</v>
      </c>
      <c r="AV9" s="16"/>
      <c r="AW9" s="45">
        <v>21.4</v>
      </c>
      <c r="AX9" s="48">
        <v>0.17</v>
      </c>
      <c r="AY9" s="52">
        <f t="shared" si="8"/>
        <v>318.83</v>
      </c>
      <c r="AZ9" s="55">
        <f t="shared" ref="AZ9:AZ32" si="19">BA9*55.9</f>
        <v>7036.823529411763</v>
      </c>
      <c r="BA9" s="55">
        <f t="shared" ref="BA9:BA32" si="20">AW9/AX9</f>
        <v>125.88235294117645</v>
      </c>
      <c r="BB9" s="16"/>
      <c r="BC9" s="45">
        <v>24</v>
      </c>
      <c r="BD9" s="48">
        <v>0.27</v>
      </c>
      <c r="BE9" s="52">
        <f t="shared" si="9"/>
        <v>318.73</v>
      </c>
      <c r="BF9" s="55">
        <f>BG9*55.9</f>
        <v>4968.8888888888887</v>
      </c>
      <c r="BG9" s="55">
        <f t="shared" ref="BG9:BG32" si="21">BC9/BD9</f>
        <v>88.888888888888886</v>
      </c>
      <c r="BI9" s="45">
        <v>20.6</v>
      </c>
      <c r="BJ9" s="48">
        <v>0.77</v>
      </c>
      <c r="BK9" s="52">
        <f t="shared" si="10"/>
        <v>318.23</v>
      </c>
      <c r="BL9" s="55">
        <f>BM9*55.9</f>
        <v>1495.5064935064934</v>
      </c>
      <c r="BM9" s="55">
        <f t="shared" ref="BM9:BM32" si="22">BI9/BJ9</f>
        <v>26.753246753246753</v>
      </c>
    </row>
    <row r="10" spans="1:65" x14ac:dyDescent="0.2">
      <c r="A10" s="45">
        <v>49.7</v>
      </c>
      <c r="B10" s="48">
        <v>1.51</v>
      </c>
      <c r="C10" s="52">
        <f t="shared" si="0"/>
        <v>317.49</v>
      </c>
      <c r="D10" s="55">
        <f t="shared" ref="D10:D32" si="23">E10*55.9</f>
        <v>1839.8874172185431</v>
      </c>
      <c r="E10" s="55">
        <f t="shared" si="11"/>
        <v>32.913907284768214</v>
      </c>
      <c r="F10" s="16"/>
      <c r="G10" s="45">
        <v>48.5</v>
      </c>
      <c r="H10" s="48">
        <v>1.63</v>
      </c>
      <c r="I10" s="52">
        <f t="shared" si="1"/>
        <v>317.37</v>
      </c>
      <c r="J10" s="55">
        <f t="shared" ref="J10:J32" si="24">K10*55.9</f>
        <v>1663.282208588957</v>
      </c>
      <c r="K10" s="55">
        <f t="shared" si="12"/>
        <v>29.754601226993866</v>
      </c>
      <c r="L10" s="16"/>
      <c r="M10" s="45">
        <v>50.7</v>
      </c>
      <c r="N10" s="48">
        <v>1.72</v>
      </c>
      <c r="O10" s="52">
        <f t="shared" si="2"/>
        <v>317.27999999999997</v>
      </c>
      <c r="P10" s="55">
        <f t="shared" ref="P10:P32" si="25">Q10*55.9</f>
        <v>1647.75</v>
      </c>
      <c r="Q10" s="55">
        <f t="shared" si="13"/>
        <v>29.476744186046513</v>
      </c>
      <c r="R10" s="16"/>
      <c r="S10" s="45">
        <v>49.1</v>
      </c>
      <c r="T10" s="48">
        <v>1.53</v>
      </c>
      <c r="U10" s="52">
        <f t="shared" si="3"/>
        <v>317.47000000000003</v>
      </c>
      <c r="V10" s="55">
        <f t="shared" ref="V10:V32" si="26">W10*55.9</f>
        <v>1793.9150326797385</v>
      </c>
      <c r="W10" s="55">
        <f t="shared" si="14"/>
        <v>32.091503267973856</v>
      </c>
      <c r="X10" s="16"/>
      <c r="Y10" s="45">
        <v>51.6</v>
      </c>
      <c r="Z10" s="48">
        <v>1.79</v>
      </c>
      <c r="AA10" s="52">
        <f t="shared" si="4"/>
        <v>317.20999999999998</v>
      </c>
      <c r="AB10" s="55">
        <f t="shared" ref="AB10:AB32" si="27">AC10*55.9</f>
        <v>1611.4189944134077</v>
      </c>
      <c r="AC10" s="55">
        <f t="shared" si="15"/>
        <v>28.826815642458101</v>
      </c>
      <c r="AD10" s="16"/>
      <c r="AE10" s="45">
        <v>51.9</v>
      </c>
      <c r="AF10" s="48">
        <v>1.81</v>
      </c>
      <c r="AG10" s="52">
        <f t="shared" si="5"/>
        <v>317.19</v>
      </c>
      <c r="AH10" s="55">
        <f t="shared" ref="AH10:AH32" si="28">AI10*55.9</f>
        <v>1602.8784530386738</v>
      </c>
      <c r="AI10" s="55">
        <f t="shared" si="16"/>
        <v>28.674033149171269</v>
      </c>
      <c r="AJ10" s="16"/>
      <c r="AK10" s="45">
        <v>47</v>
      </c>
      <c r="AL10" s="48">
        <v>1.81</v>
      </c>
      <c r="AM10" s="52">
        <f t="shared" si="6"/>
        <v>317.19</v>
      </c>
      <c r="AN10" s="55">
        <f t="shared" ref="AN10:AN32" si="29">AO10*55.9</f>
        <v>1451.5469613259668</v>
      </c>
      <c r="AO10" s="55">
        <f t="shared" si="17"/>
        <v>25.966850828729282</v>
      </c>
      <c r="AP10" s="16"/>
      <c r="AQ10" s="45">
        <v>49.2</v>
      </c>
      <c r="AR10" s="48">
        <v>1.84</v>
      </c>
      <c r="AS10" s="52">
        <f t="shared" si="7"/>
        <v>317.16000000000003</v>
      </c>
      <c r="AT10" s="55">
        <f t="shared" ref="AT10:AT32" si="30">AU10*55.9</f>
        <v>1494.7173913043478</v>
      </c>
      <c r="AU10" s="55">
        <f t="shared" si="18"/>
        <v>26.739130434782609</v>
      </c>
      <c r="AV10" s="16"/>
      <c r="AW10" s="45">
        <v>51.7</v>
      </c>
      <c r="AX10" s="48">
        <v>1.93</v>
      </c>
      <c r="AY10" s="52">
        <f t="shared" si="8"/>
        <v>317.07</v>
      </c>
      <c r="AZ10" s="55">
        <f t="shared" si="19"/>
        <v>1497.4248704663214</v>
      </c>
      <c r="BA10" s="55">
        <f t="shared" si="20"/>
        <v>26.787564766839381</v>
      </c>
      <c r="BB10" s="16"/>
      <c r="BC10" s="45">
        <v>52.9</v>
      </c>
      <c r="BD10" s="48">
        <v>1.92</v>
      </c>
      <c r="BE10" s="52">
        <f t="shared" si="9"/>
        <v>317.08</v>
      </c>
      <c r="BF10" s="55">
        <f t="shared" ref="BF10:BF32" si="31">BG10*55.9</f>
        <v>1540.1614583333333</v>
      </c>
      <c r="BG10" s="55">
        <f t="shared" si="21"/>
        <v>27.552083333333332</v>
      </c>
      <c r="BI10" s="45">
        <v>50.5</v>
      </c>
      <c r="BJ10" s="48">
        <v>2.75</v>
      </c>
      <c r="BK10" s="52">
        <f t="shared" si="10"/>
        <v>316.25</v>
      </c>
      <c r="BL10" s="55">
        <f t="shared" ref="BL10:BL32" si="32">BM10*55.9</f>
        <v>1026.5272727272727</v>
      </c>
      <c r="BM10" s="55">
        <f t="shared" si="22"/>
        <v>18.363636363636363</v>
      </c>
    </row>
    <row r="11" spans="1:65" x14ac:dyDescent="0.2">
      <c r="A11" s="45">
        <v>76.8</v>
      </c>
      <c r="B11" s="48">
        <v>2.61</v>
      </c>
      <c r="C11" s="52">
        <f t="shared" si="0"/>
        <v>316.39</v>
      </c>
      <c r="D11" s="55">
        <f t="shared" si="23"/>
        <v>1644.8735632183907</v>
      </c>
      <c r="E11" s="55">
        <f t="shared" si="11"/>
        <v>29.425287356321839</v>
      </c>
      <c r="F11" s="16"/>
      <c r="G11" s="45">
        <v>73.900000000000006</v>
      </c>
      <c r="H11" s="48">
        <v>2.64</v>
      </c>
      <c r="I11" s="52">
        <f t="shared" si="1"/>
        <v>316.36</v>
      </c>
      <c r="J11" s="55">
        <f t="shared" si="24"/>
        <v>1564.776515151515</v>
      </c>
      <c r="K11" s="55">
        <f t="shared" si="12"/>
        <v>27.992424242424242</v>
      </c>
      <c r="L11" s="16"/>
      <c r="M11" s="45">
        <v>75.900000000000006</v>
      </c>
      <c r="N11" s="48">
        <v>2.79</v>
      </c>
      <c r="O11" s="52">
        <f t="shared" si="2"/>
        <v>316.20999999999998</v>
      </c>
      <c r="P11" s="55">
        <f t="shared" si="25"/>
        <v>1520.7204301075269</v>
      </c>
      <c r="Q11" s="55">
        <f t="shared" si="13"/>
        <v>27.20430107526882</v>
      </c>
      <c r="R11" s="16"/>
      <c r="S11" s="45">
        <v>71.400000000000006</v>
      </c>
      <c r="T11" s="48">
        <v>2.82</v>
      </c>
      <c r="U11" s="52">
        <f t="shared" si="3"/>
        <v>316.18</v>
      </c>
      <c r="V11" s="55">
        <f t="shared" si="26"/>
        <v>1415.3404255319149</v>
      </c>
      <c r="W11" s="55">
        <f t="shared" si="14"/>
        <v>25.319148936170215</v>
      </c>
      <c r="X11" s="16"/>
      <c r="Y11" s="45">
        <v>74.7</v>
      </c>
      <c r="Z11" s="48">
        <v>2.9</v>
      </c>
      <c r="AA11" s="52">
        <f t="shared" si="4"/>
        <v>316.10000000000002</v>
      </c>
      <c r="AB11" s="55">
        <f t="shared" si="27"/>
        <v>1439.9068965517242</v>
      </c>
      <c r="AC11" s="55">
        <f t="shared" si="15"/>
        <v>25.758620689655174</v>
      </c>
      <c r="AD11" s="16"/>
      <c r="AE11" s="45">
        <v>75.2</v>
      </c>
      <c r="AF11" s="48">
        <v>2.95</v>
      </c>
      <c r="AG11" s="52">
        <f t="shared" si="5"/>
        <v>316.05</v>
      </c>
      <c r="AH11" s="55">
        <f t="shared" si="28"/>
        <v>1424.9762711864407</v>
      </c>
      <c r="AI11" s="55">
        <f t="shared" si="16"/>
        <v>25.491525423728813</v>
      </c>
      <c r="AJ11" s="16"/>
      <c r="AK11" s="45">
        <v>70.5</v>
      </c>
      <c r="AL11" s="48">
        <v>2.7</v>
      </c>
      <c r="AM11" s="52">
        <f t="shared" si="6"/>
        <v>316.3</v>
      </c>
      <c r="AN11" s="55">
        <f t="shared" si="29"/>
        <v>1459.6111111111111</v>
      </c>
      <c r="AO11" s="55">
        <f t="shared" si="17"/>
        <v>26.111111111111111</v>
      </c>
      <c r="AP11" s="16"/>
      <c r="AQ11" s="45">
        <v>80.099999999999994</v>
      </c>
      <c r="AR11" s="48">
        <v>3.36</v>
      </c>
      <c r="AS11" s="52">
        <f t="shared" si="7"/>
        <v>315.64</v>
      </c>
      <c r="AT11" s="55">
        <f t="shared" si="30"/>
        <v>1332.6160714285713</v>
      </c>
      <c r="AU11" s="55">
        <f t="shared" si="18"/>
        <v>23.839285714285712</v>
      </c>
      <c r="AV11" s="16"/>
      <c r="AW11" s="45">
        <v>75.5</v>
      </c>
      <c r="AX11" s="48">
        <v>3.33</v>
      </c>
      <c r="AY11" s="52">
        <f t="shared" si="8"/>
        <v>315.67</v>
      </c>
      <c r="AZ11" s="55">
        <f t="shared" si="19"/>
        <v>1267.4024024024022</v>
      </c>
      <c r="BA11" s="55">
        <f t="shared" si="20"/>
        <v>22.672672672672672</v>
      </c>
      <c r="BB11" s="16"/>
      <c r="BC11" s="45">
        <v>72.5</v>
      </c>
      <c r="BD11" s="48">
        <v>3.22</v>
      </c>
      <c r="BE11" s="52">
        <f t="shared" si="9"/>
        <v>315.77999999999997</v>
      </c>
      <c r="BF11" s="55">
        <f t="shared" si="31"/>
        <v>1258.6180124223602</v>
      </c>
      <c r="BG11" s="55">
        <f t="shared" si="21"/>
        <v>22.515527950310556</v>
      </c>
      <c r="BI11" s="45">
        <v>76.400000000000006</v>
      </c>
      <c r="BJ11" s="48">
        <v>4.12</v>
      </c>
      <c r="BK11" s="52">
        <f t="shared" si="10"/>
        <v>314.88</v>
      </c>
      <c r="BL11" s="55">
        <f t="shared" si="32"/>
        <v>1036.5922330097087</v>
      </c>
      <c r="BM11" s="55">
        <f t="shared" si="22"/>
        <v>18.543689320388349</v>
      </c>
    </row>
    <row r="12" spans="1:65" x14ac:dyDescent="0.2">
      <c r="A12" s="45">
        <v>97.2</v>
      </c>
      <c r="B12" s="48">
        <v>3.54</v>
      </c>
      <c r="C12" s="52">
        <f t="shared" si="0"/>
        <v>315.45999999999998</v>
      </c>
      <c r="D12" s="55">
        <f t="shared" si="23"/>
        <v>1534.8813559322034</v>
      </c>
      <c r="E12" s="55">
        <f t="shared" si="11"/>
        <v>27.457627118644069</v>
      </c>
      <c r="F12" s="16"/>
      <c r="G12" s="45">
        <v>101.2</v>
      </c>
      <c r="H12" s="48">
        <v>3.65</v>
      </c>
      <c r="I12" s="52">
        <f t="shared" si="1"/>
        <v>315.35000000000002</v>
      </c>
      <c r="J12" s="55">
        <f t="shared" si="24"/>
        <v>1549.8849315068494</v>
      </c>
      <c r="K12" s="55">
        <f t="shared" si="12"/>
        <v>27.726027397260275</v>
      </c>
      <c r="L12" s="16"/>
      <c r="M12" s="45">
        <v>101.7</v>
      </c>
      <c r="N12" s="48">
        <v>3.73</v>
      </c>
      <c r="O12" s="52">
        <f t="shared" si="2"/>
        <v>315.27</v>
      </c>
      <c r="P12" s="55">
        <f t="shared" si="25"/>
        <v>1524.1367292225202</v>
      </c>
      <c r="Q12" s="55">
        <f t="shared" si="13"/>
        <v>27.265415549597858</v>
      </c>
      <c r="R12" s="16"/>
      <c r="S12" s="45">
        <v>104.4</v>
      </c>
      <c r="T12" s="48">
        <v>3.86</v>
      </c>
      <c r="U12" s="52">
        <f t="shared" si="3"/>
        <v>315.14</v>
      </c>
      <c r="V12" s="55">
        <f t="shared" si="26"/>
        <v>1511.9067357512954</v>
      </c>
      <c r="W12" s="55">
        <f t="shared" si="14"/>
        <v>27.046632124352335</v>
      </c>
      <c r="X12" s="16"/>
      <c r="Y12" s="45">
        <v>107.3</v>
      </c>
      <c r="Z12" s="48">
        <v>4.03</v>
      </c>
      <c r="AA12" s="52">
        <f t="shared" si="4"/>
        <v>314.97000000000003</v>
      </c>
      <c r="AB12" s="55">
        <f t="shared" si="27"/>
        <v>1488.3548387096773</v>
      </c>
      <c r="AC12" s="55">
        <f t="shared" si="15"/>
        <v>26.625310173697269</v>
      </c>
      <c r="AD12" s="16"/>
      <c r="AE12" s="45">
        <v>107.6</v>
      </c>
      <c r="AF12" s="48">
        <v>4.09</v>
      </c>
      <c r="AG12" s="52">
        <f t="shared" si="5"/>
        <v>314.91000000000003</v>
      </c>
      <c r="AH12" s="55">
        <f t="shared" si="28"/>
        <v>1470.6210268948655</v>
      </c>
      <c r="AI12" s="55">
        <f t="shared" si="16"/>
        <v>26.308068459657701</v>
      </c>
      <c r="AJ12" s="16"/>
      <c r="AK12" s="45">
        <v>97.2</v>
      </c>
      <c r="AL12" s="48">
        <v>3.88</v>
      </c>
      <c r="AM12" s="52">
        <f t="shared" si="6"/>
        <v>315.12</v>
      </c>
      <c r="AN12" s="55">
        <f t="shared" si="29"/>
        <v>1400.3814432989691</v>
      </c>
      <c r="AO12" s="55">
        <f t="shared" si="17"/>
        <v>25.051546391752577</v>
      </c>
      <c r="AP12" s="16"/>
      <c r="AQ12" s="45">
        <v>97.7</v>
      </c>
      <c r="AR12" s="48">
        <v>4.18</v>
      </c>
      <c r="AS12" s="52">
        <f t="shared" si="7"/>
        <v>314.82</v>
      </c>
      <c r="AT12" s="55">
        <f t="shared" si="30"/>
        <v>1306.5622009569379</v>
      </c>
      <c r="AU12" s="55">
        <f t="shared" si="18"/>
        <v>23.373205741626798</v>
      </c>
      <c r="AV12" s="16"/>
      <c r="AW12" s="45">
        <v>96.9</v>
      </c>
      <c r="AX12" s="48">
        <v>4.24</v>
      </c>
      <c r="AY12" s="52">
        <f t="shared" si="8"/>
        <v>314.76</v>
      </c>
      <c r="AZ12" s="55">
        <f t="shared" si="19"/>
        <v>1277.5259433962265</v>
      </c>
      <c r="BA12" s="55">
        <f t="shared" si="20"/>
        <v>22.85377358490566</v>
      </c>
      <c r="BB12" s="16"/>
      <c r="BC12" s="45">
        <v>99.5</v>
      </c>
      <c r="BD12" s="48">
        <v>4.4000000000000004</v>
      </c>
      <c r="BE12" s="52">
        <f t="shared" si="9"/>
        <v>314.60000000000002</v>
      </c>
      <c r="BF12" s="55">
        <f t="shared" si="31"/>
        <v>1264.1022727272727</v>
      </c>
      <c r="BG12" s="55">
        <f t="shared" si="21"/>
        <v>22.613636363636363</v>
      </c>
      <c r="BI12" s="45">
        <v>102.9</v>
      </c>
      <c r="BJ12" s="48">
        <v>5.24</v>
      </c>
      <c r="BK12" s="52">
        <f t="shared" si="10"/>
        <v>313.76</v>
      </c>
      <c r="BL12" s="55">
        <f t="shared" si="32"/>
        <v>1097.7309160305344</v>
      </c>
      <c r="BM12" s="55">
        <f t="shared" si="22"/>
        <v>19.637404580152673</v>
      </c>
    </row>
    <row r="13" spans="1:65" x14ac:dyDescent="0.2">
      <c r="A13" s="45">
        <v>121.6</v>
      </c>
      <c r="B13" s="48">
        <v>4.4000000000000004</v>
      </c>
      <c r="C13" s="52">
        <f t="shared" si="0"/>
        <v>314.60000000000002</v>
      </c>
      <c r="D13" s="55">
        <f t="shared" si="23"/>
        <v>1544.8727272727272</v>
      </c>
      <c r="E13" s="55">
        <f t="shared" si="11"/>
        <v>27.636363636363633</v>
      </c>
      <c r="F13" s="16"/>
      <c r="G13" s="45">
        <v>125.3</v>
      </c>
      <c r="H13" s="48">
        <v>4.46</v>
      </c>
      <c r="I13" s="52">
        <f t="shared" si="1"/>
        <v>314.54000000000002</v>
      </c>
      <c r="J13" s="55">
        <f t="shared" si="24"/>
        <v>1570.4641255605382</v>
      </c>
      <c r="K13" s="55">
        <f t="shared" si="12"/>
        <v>28.094170403587444</v>
      </c>
      <c r="L13" s="16"/>
      <c r="M13" s="45">
        <v>126.1</v>
      </c>
      <c r="N13" s="48">
        <v>4.5999999999999996</v>
      </c>
      <c r="O13" s="52">
        <f t="shared" si="2"/>
        <v>314.39999999999998</v>
      </c>
      <c r="P13" s="55">
        <f t="shared" si="25"/>
        <v>1532.3891304347826</v>
      </c>
      <c r="Q13" s="55">
        <f t="shared" si="13"/>
        <v>27.413043478260871</v>
      </c>
      <c r="R13" s="16"/>
      <c r="S13" s="45">
        <v>124.2</v>
      </c>
      <c r="T13" s="48">
        <v>4.6100000000000003</v>
      </c>
      <c r="U13" s="52">
        <f t="shared" si="3"/>
        <v>314.39</v>
      </c>
      <c r="V13" s="55">
        <f t="shared" si="26"/>
        <v>1506.0260303687635</v>
      </c>
      <c r="W13" s="55">
        <f t="shared" si="14"/>
        <v>26.941431670281993</v>
      </c>
      <c r="X13" s="16"/>
      <c r="Y13" s="45">
        <v>125.9</v>
      </c>
      <c r="Z13" s="48">
        <v>4.6500000000000004</v>
      </c>
      <c r="AA13" s="52">
        <f t="shared" si="4"/>
        <v>314.35000000000002</v>
      </c>
      <c r="AB13" s="55">
        <f t="shared" si="27"/>
        <v>1513.5075268817204</v>
      </c>
      <c r="AC13" s="55">
        <f t="shared" si="15"/>
        <v>27.0752688172043</v>
      </c>
      <c r="AD13" s="16"/>
      <c r="AE13" s="45">
        <v>125.7</v>
      </c>
      <c r="AF13" s="48">
        <v>4.79</v>
      </c>
      <c r="AG13" s="52">
        <f t="shared" si="5"/>
        <v>314.20999999999998</v>
      </c>
      <c r="AH13" s="55">
        <f t="shared" si="28"/>
        <v>1466.9373695198331</v>
      </c>
      <c r="AI13" s="55">
        <f t="shared" si="16"/>
        <v>26.242171189979125</v>
      </c>
      <c r="AJ13" s="16"/>
      <c r="AK13" s="45">
        <v>131.30000000000001</v>
      </c>
      <c r="AL13" s="48">
        <v>4.92</v>
      </c>
      <c r="AM13" s="52">
        <f t="shared" si="6"/>
        <v>314.08</v>
      </c>
      <c r="AN13" s="55">
        <f t="shared" si="29"/>
        <v>1491.8028455284555</v>
      </c>
      <c r="AO13" s="55">
        <f t="shared" si="17"/>
        <v>26.686991869918703</v>
      </c>
      <c r="AP13" s="16"/>
      <c r="AQ13" s="45">
        <v>130.19999999999999</v>
      </c>
      <c r="AR13" s="48">
        <v>5.29</v>
      </c>
      <c r="AS13" s="52">
        <f t="shared" si="7"/>
        <v>313.70999999999998</v>
      </c>
      <c r="AT13" s="55">
        <f t="shared" si="30"/>
        <v>1375.837429111531</v>
      </c>
      <c r="AU13" s="55">
        <f t="shared" si="18"/>
        <v>24.612476370510393</v>
      </c>
      <c r="AV13" s="16"/>
      <c r="AW13" s="45">
        <v>121.8</v>
      </c>
      <c r="AX13" s="48">
        <v>5.41</v>
      </c>
      <c r="AY13" s="52">
        <f t="shared" si="8"/>
        <v>313.58999999999997</v>
      </c>
      <c r="AZ13" s="55">
        <f t="shared" si="19"/>
        <v>1258.5249537892792</v>
      </c>
      <c r="BA13" s="55">
        <f t="shared" si="20"/>
        <v>22.513863216266174</v>
      </c>
      <c r="BB13" s="16"/>
      <c r="BC13" s="45">
        <v>125.6</v>
      </c>
      <c r="BD13" s="48">
        <v>5.55</v>
      </c>
      <c r="BE13" s="52">
        <f t="shared" si="9"/>
        <v>313.45</v>
      </c>
      <c r="BF13" s="55">
        <f t="shared" si="31"/>
        <v>1265.0522522522522</v>
      </c>
      <c r="BG13" s="55">
        <f t="shared" si="21"/>
        <v>22.63063063063063</v>
      </c>
      <c r="BI13" s="45">
        <v>126.8</v>
      </c>
      <c r="BJ13" s="48">
        <v>6.2</v>
      </c>
      <c r="BK13" s="52">
        <f t="shared" si="10"/>
        <v>312.8</v>
      </c>
      <c r="BL13" s="55">
        <f t="shared" si="32"/>
        <v>1143.2451612903224</v>
      </c>
      <c r="BM13" s="55">
        <f t="shared" si="22"/>
        <v>20.451612903225804</v>
      </c>
    </row>
    <row r="14" spans="1:65" x14ac:dyDescent="0.2">
      <c r="A14" s="45">
        <v>150.4</v>
      </c>
      <c r="B14" s="48">
        <v>5.42</v>
      </c>
      <c r="C14" s="52">
        <f t="shared" si="0"/>
        <v>313.58</v>
      </c>
      <c r="D14" s="55">
        <f t="shared" si="23"/>
        <v>1551.1734317343173</v>
      </c>
      <c r="E14" s="55">
        <f t="shared" si="11"/>
        <v>27.749077490774908</v>
      </c>
      <c r="F14" s="16"/>
      <c r="G14" s="45">
        <v>148.6</v>
      </c>
      <c r="H14" s="48">
        <v>5.33</v>
      </c>
      <c r="I14" s="52">
        <f t="shared" si="1"/>
        <v>313.67</v>
      </c>
      <c r="J14" s="55">
        <f t="shared" si="24"/>
        <v>1558.4878048780488</v>
      </c>
      <c r="K14" s="55">
        <f t="shared" si="12"/>
        <v>27.879924953095685</v>
      </c>
      <c r="L14" s="16"/>
      <c r="M14" s="45">
        <v>148.4</v>
      </c>
      <c r="N14" s="48">
        <v>5.4</v>
      </c>
      <c r="O14" s="52">
        <f t="shared" si="2"/>
        <v>313.60000000000002</v>
      </c>
      <c r="P14" s="55">
        <f t="shared" si="25"/>
        <v>1536.2148148148146</v>
      </c>
      <c r="Q14" s="55">
        <f t="shared" si="13"/>
        <v>27.481481481481481</v>
      </c>
      <c r="R14" s="16"/>
      <c r="S14" s="45">
        <v>152.4</v>
      </c>
      <c r="T14" s="48">
        <v>5.48</v>
      </c>
      <c r="U14" s="52">
        <f t="shared" si="3"/>
        <v>313.52</v>
      </c>
      <c r="V14" s="55">
        <f t="shared" si="26"/>
        <v>1554.5912408759123</v>
      </c>
      <c r="W14" s="55">
        <f t="shared" si="14"/>
        <v>27.810218978102188</v>
      </c>
      <c r="X14" s="16"/>
      <c r="Y14" s="45">
        <v>155</v>
      </c>
      <c r="Z14" s="48">
        <v>5.59</v>
      </c>
      <c r="AA14" s="52">
        <f t="shared" si="4"/>
        <v>313.41000000000003</v>
      </c>
      <c r="AB14" s="55">
        <f t="shared" si="27"/>
        <v>1550</v>
      </c>
      <c r="AC14" s="55">
        <f t="shared" si="15"/>
        <v>27.728085867620752</v>
      </c>
      <c r="AD14" s="16"/>
      <c r="AE14" s="45">
        <v>154.80000000000001</v>
      </c>
      <c r="AF14" s="48">
        <v>5.66</v>
      </c>
      <c r="AG14" s="52">
        <f t="shared" si="5"/>
        <v>313.33999999999997</v>
      </c>
      <c r="AH14" s="55">
        <f t="shared" si="28"/>
        <v>1528.8551236749117</v>
      </c>
      <c r="AI14" s="55">
        <f t="shared" si="16"/>
        <v>27.349823321554773</v>
      </c>
      <c r="AJ14" s="16"/>
      <c r="AK14" s="45">
        <v>149.9</v>
      </c>
      <c r="AL14" s="48">
        <v>5.64</v>
      </c>
      <c r="AM14" s="52">
        <f t="shared" si="6"/>
        <v>313.36</v>
      </c>
      <c r="AN14" s="55">
        <f t="shared" si="29"/>
        <v>1485.7109929078015</v>
      </c>
      <c r="AO14" s="55">
        <f t="shared" si="17"/>
        <v>26.578014184397166</v>
      </c>
      <c r="AP14" s="16"/>
      <c r="AQ14" s="45">
        <v>150.9</v>
      </c>
      <c r="AR14" s="48">
        <v>6.1</v>
      </c>
      <c r="AS14" s="52">
        <f t="shared" si="7"/>
        <v>312.89999999999998</v>
      </c>
      <c r="AT14" s="55">
        <f t="shared" si="30"/>
        <v>1382.8377049180328</v>
      </c>
      <c r="AU14" s="55">
        <f t="shared" si="18"/>
        <v>24.73770491803279</v>
      </c>
      <c r="AV14" s="16"/>
      <c r="AW14" s="45">
        <v>156</v>
      </c>
      <c r="AX14" s="48">
        <v>6.56</v>
      </c>
      <c r="AY14" s="52">
        <f t="shared" si="8"/>
        <v>312.44</v>
      </c>
      <c r="AZ14" s="55">
        <f t="shared" si="19"/>
        <v>1329.3292682926829</v>
      </c>
      <c r="BA14" s="55">
        <f t="shared" si="20"/>
        <v>23.780487804878049</v>
      </c>
      <c r="BB14" s="16"/>
      <c r="BC14" s="45">
        <v>148.69999999999999</v>
      </c>
      <c r="BD14" s="48">
        <v>6.32</v>
      </c>
      <c r="BE14" s="52">
        <f t="shared" si="9"/>
        <v>312.68</v>
      </c>
      <c r="BF14" s="55">
        <f t="shared" si="31"/>
        <v>1315.2420886075947</v>
      </c>
      <c r="BG14" s="55">
        <f t="shared" si="21"/>
        <v>23.528481012658226</v>
      </c>
      <c r="BI14" s="45">
        <v>149</v>
      </c>
      <c r="BJ14" s="48">
        <v>7.06</v>
      </c>
      <c r="BK14" s="52">
        <f t="shared" si="10"/>
        <v>311.94</v>
      </c>
      <c r="BL14" s="55">
        <f t="shared" si="32"/>
        <v>1179.7592067988669</v>
      </c>
      <c r="BM14" s="55">
        <f t="shared" si="22"/>
        <v>21.104815864022665</v>
      </c>
    </row>
    <row r="15" spans="1:65" x14ac:dyDescent="0.2">
      <c r="A15" s="45">
        <v>173.7</v>
      </c>
      <c r="B15" s="48">
        <v>6.25</v>
      </c>
      <c r="C15" s="52">
        <f t="shared" si="0"/>
        <v>312.75</v>
      </c>
      <c r="D15" s="55">
        <f t="shared" si="23"/>
        <v>1553.5727999999999</v>
      </c>
      <c r="E15" s="55">
        <f t="shared" si="11"/>
        <v>27.791999999999998</v>
      </c>
      <c r="F15" s="16"/>
      <c r="G15" s="45">
        <v>176.5</v>
      </c>
      <c r="H15" s="48">
        <v>6.18</v>
      </c>
      <c r="I15" s="52">
        <f t="shared" si="1"/>
        <v>312.82</v>
      </c>
      <c r="J15" s="55">
        <f t="shared" si="24"/>
        <v>1596.4967637540453</v>
      </c>
      <c r="K15" s="55">
        <f t="shared" si="12"/>
        <v>28.559870550161815</v>
      </c>
      <c r="L15" s="16"/>
      <c r="M15" s="45">
        <v>171.4</v>
      </c>
      <c r="N15" s="48">
        <v>6.18</v>
      </c>
      <c r="O15" s="52">
        <f t="shared" si="2"/>
        <v>312.82</v>
      </c>
      <c r="P15" s="55">
        <f t="shared" si="25"/>
        <v>1550.3656957928804</v>
      </c>
      <c r="Q15" s="55">
        <f t="shared" si="13"/>
        <v>27.734627831715212</v>
      </c>
      <c r="R15" s="16"/>
      <c r="S15" s="45">
        <v>176.1</v>
      </c>
      <c r="T15" s="48">
        <v>6.27</v>
      </c>
      <c r="U15" s="52">
        <f t="shared" si="3"/>
        <v>312.73</v>
      </c>
      <c r="V15" s="55">
        <f t="shared" si="26"/>
        <v>1570.0143540669858</v>
      </c>
      <c r="W15" s="55">
        <f t="shared" si="14"/>
        <v>28.086124401913878</v>
      </c>
      <c r="X15" s="16"/>
      <c r="Y15" s="45">
        <v>171.1</v>
      </c>
      <c r="Z15" s="48">
        <v>6.27</v>
      </c>
      <c r="AA15" s="52">
        <f t="shared" si="4"/>
        <v>312.73</v>
      </c>
      <c r="AB15" s="55">
        <f t="shared" si="27"/>
        <v>1525.4370015948964</v>
      </c>
      <c r="AC15" s="55">
        <f t="shared" si="15"/>
        <v>27.288676236044658</v>
      </c>
      <c r="AD15" s="16"/>
      <c r="AE15" s="45">
        <v>176.3</v>
      </c>
      <c r="AF15" s="48">
        <v>6.41</v>
      </c>
      <c r="AG15" s="52">
        <f t="shared" si="5"/>
        <v>312.58999999999997</v>
      </c>
      <c r="AH15" s="55">
        <f t="shared" si="28"/>
        <v>1537.4680187207489</v>
      </c>
      <c r="AI15" s="55">
        <f t="shared" si="16"/>
        <v>27.503900156006242</v>
      </c>
      <c r="AJ15" s="16"/>
      <c r="AK15" s="45">
        <v>179.5</v>
      </c>
      <c r="AL15" s="48">
        <v>6.56</v>
      </c>
      <c r="AM15" s="52">
        <f t="shared" si="6"/>
        <v>312.44</v>
      </c>
      <c r="AN15" s="55">
        <f t="shared" si="29"/>
        <v>1529.5807926829268</v>
      </c>
      <c r="AO15" s="55">
        <f t="shared" si="17"/>
        <v>27.362804878048781</v>
      </c>
      <c r="AP15" s="16"/>
      <c r="AQ15" s="45">
        <v>178</v>
      </c>
      <c r="AR15" s="48">
        <v>6.91</v>
      </c>
      <c r="AS15" s="52">
        <f t="shared" si="7"/>
        <v>312.08999999999997</v>
      </c>
      <c r="AT15" s="55">
        <f t="shared" si="30"/>
        <v>1439.971056439942</v>
      </c>
      <c r="AU15" s="55">
        <f t="shared" si="18"/>
        <v>25.759768451519538</v>
      </c>
      <c r="AV15" s="16"/>
      <c r="AW15" s="45">
        <v>174.4</v>
      </c>
      <c r="AX15" s="48">
        <v>7.34</v>
      </c>
      <c r="AY15" s="52">
        <f t="shared" si="8"/>
        <v>311.66000000000003</v>
      </c>
      <c r="AZ15" s="55">
        <f t="shared" si="19"/>
        <v>1328.1961852861036</v>
      </c>
      <c r="BA15" s="55">
        <f t="shared" si="20"/>
        <v>23.760217983651227</v>
      </c>
      <c r="BB15" s="16"/>
      <c r="BC15" s="45">
        <v>176.2</v>
      </c>
      <c r="BD15" s="48">
        <v>7.48</v>
      </c>
      <c r="BE15" s="52">
        <f t="shared" si="9"/>
        <v>311.52</v>
      </c>
      <c r="BF15" s="55">
        <f t="shared" si="31"/>
        <v>1316.7887700534759</v>
      </c>
      <c r="BG15" s="55">
        <f t="shared" si="21"/>
        <v>23.55614973262032</v>
      </c>
      <c r="BI15" s="45">
        <v>171.8</v>
      </c>
      <c r="BJ15" s="48">
        <v>7.83</v>
      </c>
      <c r="BK15" s="52">
        <f t="shared" si="10"/>
        <v>311.17</v>
      </c>
      <c r="BL15" s="55">
        <f t="shared" si="32"/>
        <v>1226.5159642401022</v>
      </c>
      <c r="BM15" s="55">
        <f t="shared" si="22"/>
        <v>21.94125159642401</v>
      </c>
    </row>
    <row r="16" spans="1:65" x14ac:dyDescent="0.2">
      <c r="A16" s="45">
        <v>196.9</v>
      </c>
      <c r="B16" s="48">
        <v>7.03</v>
      </c>
      <c r="C16" s="52">
        <f t="shared" si="0"/>
        <v>311.97000000000003</v>
      </c>
      <c r="D16" s="55">
        <f t="shared" si="23"/>
        <v>1565.6770981507823</v>
      </c>
      <c r="E16" s="55">
        <f t="shared" si="11"/>
        <v>28.008534850640114</v>
      </c>
      <c r="F16" s="16"/>
      <c r="G16" s="45">
        <v>200.4</v>
      </c>
      <c r="H16" s="48">
        <v>7.04</v>
      </c>
      <c r="I16" s="52">
        <f t="shared" si="1"/>
        <v>311.95999999999998</v>
      </c>
      <c r="J16" s="55">
        <f t="shared" si="24"/>
        <v>1591.244318181818</v>
      </c>
      <c r="K16" s="55">
        <f t="shared" si="12"/>
        <v>28.46590909090909</v>
      </c>
      <c r="L16" s="16"/>
      <c r="M16" s="45">
        <v>201.2</v>
      </c>
      <c r="N16" s="48">
        <v>7.1</v>
      </c>
      <c r="O16" s="52">
        <f t="shared" si="2"/>
        <v>311.89999999999998</v>
      </c>
      <c r="P16" s="55">
        <f t="shared" si="25"/>
        <v>1584.0957746478873</v>
      </c>
      <c r="Q16" s="55">
        <f t="shared" si="13"/>
        <v>28.338028169014084</v>
      </c>
      <c r="R16" s="16"/>
      <c r="S16" s="45">
        <v>199.4</v>
      </c>
      <c r="T16" s="48">
        <v>7.05</v>
      </c>
      <c r="U16" s="52">
        <f t="shared" si="3"/>
        <v>311.95</v>
      </c>
      <c r="V16" s="55">
        <f t="shared" si="26"/>
        <v>1581.058156028369</v>
      </c>
      <c r="W16" s="55">
        <f t="shared" si="14"/>
        <v>28.283687943262414</v>
      </c>
      <c r="X16" s="16"/>
      <c r="Y16" s="45">
        <v>203.5</v>
      </c>
      <c r="Z16" s="48">
        <v>7.16</v>
      </c>
      <c r="AA16" s="52">
        <f t="shared" si="4"/>
        <v>311.83999999999997</v>
      </c>
      <c r="AB16" s="55">
        <f t="shared" si="27"/>
        <v>1588.7779329608938</v>
      </c>
      <c r="AC16" s="55">
        <f t="shared" si="15"/>
        <v>28.421787709497206</v>
      </c>
      <c r="AD16" s="16"/>
      <c r="AE16" s="45">
        <v>203.7</v>
      </c>
      <c r="AF16" s="48">
        <v>7.32</v>
      </c>
      <c r="AG16" s="52">
        <f t="shared" si="5"/>
        <v>311.68</v>
      </c>
      <c r="AH16" s="55">
        <f t="shared" si="28"/>
        <v>1555.5778688524588</v>
      </c>
      <c r="AI16" s="55">
        <f t="shared" si="16"/>
        <v>27.827868852459012</v>
      </c>
      <c r="AJ16" s="16"/>
      <c r="AK16" s="45">
        <v>196.1</v>
      </c>
      <c r="AL16" s="48">
        <v>7.25</v>
      </c>
      <c r="AM16" s="52">
        <f t="shared" si="6"/>
        <v>311.75</v>
      </c>
      <c r="AN16" s="55">
        <f t="shared" si="29"/>
        <v>1511.9986206896551</v>
      </c>
      <c r="AO16" s="55">
        <f t="shared" si="17"/>
        <v>27.048275862068966</v>
      </c>
      <c r="AP16" s="16"/>
      <c r="AQ16" s="45">
        <v>197</v>
      </c>
      <c r="AR16" s="48">
        <v>7.73</v>
      </c>
      <c r="AS16" s="52">
        <f t="shared" si="7"/>
        <v>311.27</v>
      </c>
      <c r="AT16" s="55">
        <f t="shared" si="30"/>
        <v>1424.6183699870633</v>
      </c>
      <c r="AU16" s="55">
        <f t="shared" si="18"/>
        <v>25.485122897800775</v>
      </c>
      <c r="AV16" s="16"/>
      <c r="AW16" s="45">
        <v>204.6</v>
      </c>
      <c r="AX16" s="48">
        <v>8.2899999999999991</v>
      </c>
      <c r="AY16" s="52">
        <f t="shared" si="8"/>
        <v>310.70999999999998</v>
      </c>
      <c r="AZ16" s="55">
        <f t="shared" si="19"/>
        <v>1379.6308805790109</v>
      </c>
      <c r="BA16" s="55">
        <f t="shared" si="20"/>
        <v>24.680337756332932</v>
      </c>
      <c r="BB16" s="16"/>
      <c r="BC16" s="45">
        <v>205.6</v>
      </c>
      <c r="BD16" s="48">
        <v>8.4600000000000009</v>
      </c>
      <c r="BE16" s="52">
        <f t="shared" si="9"/>
        <v>310.54000000000002</v>
      </c>
      <c r="BF16" s="55">
        <f t="shared" si="31"/>
        <v>1358.5153664302597</v>
      </c>
      <c r="BG16" s="55">
        <f t="shared" si="21"/>
        <v>24.302600472813236</v>
      </c>
      <c r="BI16" s="45">
        <v>201.4</v>
      </c>
      <c r="BJ16" s="48">
        <v>8.81</v>
      </c>
      <c r="BK16" s="52">
        <f t="shared" si="10"/>
        <v>310.19</v>
      </c>
      <c r="BL16" s="55">
        <f t="shared" si="32"/>
        <v>1277.8955732122588</v>
      </c>
      <c r="BM16" s="55">
        <f t="shared" si="22"/>
        <v>22.860385925085129</v>
      </c>
    </row>
    <row r="17" spans="1:65" x14ac:dyDescent="0.2">
      <c r="A17" s="45">
        <v>231.1</v>
      </c>
      <c r="B17" s="48">
        <v>7.95</v>
      </c>
      <c r="C17" s="52">
        <f t="shared" si="0"/>
        <v>311.05</v>
      </c>
      <c r="D17" s="55">
        <f t="shared" si="23"/>
        <v>1624.9672955974841</v>
      </c>
      <c r="E17" s="55">
        <f t="shared" si="11"/>
        <v>29.069182389937104</v>
      </c>
      <c r="F17" s="16"/>
      <c r="G17" s="45">
        <v>223.5</v>
      </c>
      <c r="H17" s="48">
        <v>7.82</v>
      </c>
      <c r="I17" s="52">
        <f t="shared" si="1"/>
        <v>311.18</v>
      </c>
      <c r="J17" s="55">
        <f t="shared" si="24"/>
        <v>1597.6534526854218</v>
      </c>
      <c r="K17" s="55">
        <f t="shared" si="12"/>
        <v>28.580562659846546</v>
      </c>
      <c r="L17" s="16"/>
      <c r="M17" s="45">
        <v>225</v>
      </c>
      <c r="N17" s="48">
        <v>7.76</v>
      </c>
      <c r="O17" s="52">
        <f t="shared" si="2"/>
        <v>311.24</v>
      </c>
      <c r="P17" s="55">
        <f t="shared" si="25"/>
        <v>1620.8118556701031</v>
      </c>
      <c r="Q17" s="55">
        <f t="shared" si="13"/>
        <v>28.994845360824744</v>
      </c>
      <c r="R17" s="16"/>
      <c r="S17" s="45">
        <v>222.2</v>
      </c>
      <c r="T17" s="48">
        <v>7.83</v>
      </c>
      <c r="U17" s="52">
        <f t="shared" si="3"/>
        <v>311.17</v>
      </c>
      <c r="V17" s="55">
        <f t="shared" si="26"/>
        <v>1586.332056194125</v>
      </c>
      <c r="W17" s="55">
        <f t="shared" si="14"/>
        <v>28.37803320561941</v>
      </c>
      <c r="X17" s="16"/>
      <c r="Y17" s="45">
        <v>224.3</v>
      </c>
      <c r="Z17" s="48">
        <v>7.88</v>
      </c>
      <c r="AA17" s="52">
        <f t="shared" si="4"/>
        <v>311.12</v>
      </c>
      <c r="AB17" s="55">
        <f t="shared" si="27"/>
        <v>1591.1637055837564</v>
      </c>
      <c r="AC17" s="55">
        <f t="shared" si="15"/>
        <v>28.464467005076145</v>
      </c>
      <c r="AD17" s="16"/>
      <c r="AE17" s="45">
        <v>224.1</v>
      </c>
      <c r="AF17" s="48">
        <v>8.02</v>
      </c>
      <c r="AG17" s="52">
        <f t="shared" si="5"/>
        <v>310.98</v>
      </c>
      <c r="AH17" s="55">
        <f t="shared" si="28"/>
        <v>1561.9937655860349</v>
      </c>
      <c r="AI17" s="55">
        <f t="shared" si="16"/>
        <v>27.942643391521198</v>
      </c>
      <c r="AJ17" s="16"/>
      <c r="AK17" s="45">
        <v>227.8</v>
      </c>
      <c r="AL17" s="48">
        <v>8.1199999999999992</v>
      </c>
      <c r="AM17" s="52">
        <f t="shared" si="6"/>
        <v>310.88</v>
      </c>
      <c r="AN17" s="55">
        <f t="shared" si="29"/>
        <v>1568.2290640394092</v>
      </c>
      <c r="AO17" s="55">
        <f t="shared" si="17"/>
        <v>28.054187192118231</v>
      </c>
      <c r="AP17" s="16"/>
      <c r="AQ17" s="45">
        <v>226.7</v>
      </c>
      <c r="AR17" s="48">
        <v>8.58</v>
      </c>
      <c r="AS17" s="52">
        <f t="shared" si="7"/>
        <v>310.42</v>
      </c>
      <c r="AT17" s="55">
        <f t="shared" si="30"/>
        <v>1476.9848484848485</v>
      </c>
      <c r="AU17" s="55">
        <f t="shared" si="18"/>
        <v>26.421911421911421</v>
      </c>
      <c r="AV17" s="16"/>
      <c r="AW17" s="45">
        <v>226.7</v>
      </c>
      <c r="AX17" s="48">
        <v>9.09</v>
      </c>
      <c r="AY17" s="52">
        <f t="shared" si="8"/>
        <v>309.91000000000003</v>
      </c>
      <c r="AZ17" s="55">
        <f t="shared" si="19"/>
        <v>1394.117711771177</v>
      </c>
      <c r="BA17" s="55">
        <f t="shared" si="20"/>
        <v>24.93949394939494</v>
      </c>
      <c r="BB17" s="16"/>
      <c r="BC17" s="45">
        <v>224.2</v>
      </c>
      <c r="BD17" s="48">
        <v>9.17</v>
      </c>
      <c r="BE17" s="52">
        <f t="shared" si="9"/>
        <v>309.83</v>
      </c>
      <c r="BF17" s="55">
        <f t="shared" si="31"/>
        <v>1366.7153762268265</v>
      </c>
      <c r="BG17" s="55">
        <f t="shared" si="21"/>
        <v>24.449291166848418</v>
      </c>
      <c r="BI17" s="45">
        <v>224.5</v>
      </c>
      <c r="BJ17" s="48">
        <v>9.49</v>
      </c>
      <c r="BK17" s="52">
        <f t="shared" si="10"/>
        <v>309.51</v>
      </c>
      <c r="BL17" s="55">
        <f t="shared" si="32"/>
        <v>1322.3972602739725</v>
      </c>
      <c r="BM17" s="55">
        <f t="shared" si="22"/>
        <v>23.656480505795574</v>
      </c>
    </row>
    <row r="18" spans="1:65" x14ac:dyDescent="0.2">
      <c r="A18" s="45">
        <v>250.6</v>
      </c>
      <c r="B18" s="48">
        <v>8.6300000000000008</v>
      </c>
      <c r="C18" s="52">
        <f t="shared" si="0"/>
        <v>310.37</v>
      </c>
      <c r="D18" s="55">
        <f t="shared" si="23"/>
        <v>1623.2375434530704</v>
      </c>
      <c r="E18" s="55">
        <f t="shared" si="11"/>
        <v>29.038238702201618</v>
      </c>
      <c r="F18" s="16"/>
      <c r="G18" s="45">
        <v>247.5</v>
      </c>
      <c r="H18" s="48">
        <v>8.57</v>
      </c>
      <c r="I18" s="52">
        <f t="shared" si="1"/>
        <v>310.43</v>
      </c>
      <c r="J18" s="55">
        <f t="shared" si="24"/>
        <v>1614.3815635939322</v>
      </c>
      <c r="K18" s="55">
        <f t="shared" si="12"/>
        <v>28.879813302217034</v>
      </c>
      <c r="L18" s="16"/>
      <c r="M18" s="45">
        <v>248</v>
      </c>
      <c r="N18" s="48">
        <v>8.6300000000000008</v>
      </c>
      <c r="O18" s="52">
        <f t="shared" si="2"/>
        <v>310.37</v>
      </c>
      <c r="P18" s="55">
        <f t="shared" si="25"/>
        <v>1606.3962920046347</v>
      </c>
      <c r="Q18" s="55">
        <f t="shared" si="13"/>
        <v>28.736964078794898</v>
      </c>
      <c r="R18" s="16"/>
      <c r="S18" s="45">
        <v>250.3</v>
      </c>
      <c r="T18" s="48">
        <v>8.74</v>
      </c>
      <c r="U18" s="52">
        <f t="shared" si="3"/>
        <v>310.26</v>
      </c>
      <c r="V18" s="55">
        <f t="shared" si="26"/>
        <v>1600.8890160183066</v>
      </c>
      <c r="W18" s="55">
        <f t="shared" si="14"/>
        <v>28.638443935926773</v>
      </c>
      <c r="X18" s="16"/>
      <c r="Y18" s="45">
        <v>252.9</v>
      </c>
      <c r="Z18" s="48">
        <v>8.7100000000000009</v>
      </c>
      <c r="AA18" s="52">
        <f t="shared" si="4"/>
        <v>310.29000000000002</v>
      </c>
      <c r="AB18" s="55">
        <f t="shared" si="27"/>
        <v>1623.0895522388057</v>
      </c>
      <c r="AC18" s="55">
        <f t="shared" si="15"/>
        <v>29.035591274397241</v>
      </c>
      <c r="AD18" s="16"/>
      <c r="AE18" s="45">
        <v>252.5</v>
      </c>
      <c r="AF18" s="48">
        <v>8.85</v>
      </c>
      <c r="AG18" s="52">
        <f t="shared" si="5"/>
        <v>310.14999999999998</v>
      </c>
      <c r="AH18" s="55">
        <f t="shared" si="28"/>
        <v>1594.8870056497176</v>
      </c>
      <c r="AI18" s="55">
        <f t="shared" si="16"/>
        <v>28.531073446327685</v>
      </c>
      <c r="AJ18" s="16"/>
      <c r="AK18" s="45">
        <v>249.3</v>
      </c>
      <c r="AL18" s="48">
        <v>8.91</v>
      </c>
      <c r="AM18" s="52">
        <f t="shared" si="6"/>
        <v>310.08999999999997</v>
      </c>
      <c r="AN18" s="55">
        <f t="shared" si="29"/>
        <v>1564.0707070707069</v>
      </c>
      <c r="AO18" s="55">
        <f t="shared" si="17"/>
        <v>27.979797979797979</v>
      </c>
      <c r="AP18" s="16"/>
      <c r="AQ18" s="45">
        <v>249.9</v>
      </c>
      <c r="AR18" s="48">
        <v>9.35</v>
      </c>
      <c r="AS18" s="52">
        <f t="shared" si="7"/>
        <v>309.64999999999998</v>
      </c>
      <c r="AT18" s="55">
        <f t="shared" si="30"/>
        <v>1494.0545454545456</v>
      </c>
      <c r="AU18" s="55">
        <f t="shared" si="18"/>
        <v>26.72727272727273</v>
      </c>
      <c r="AV18" s="16"/>
      <c r="AW18" s="45">
        <v>253.2</v>
      </c>
      <c r="AX18" s="48">
        <v>9.9700000000000006</v>
      </c>
      <c r="AY18" s="52">
        <f t="shared" si="8"/>
        <v>309.02999999999997</v>
      </c>
      <c r="AZ18" s="55">
        <f t="shared" si="19"/>
        <v>1419.6469408224673</v>
      </c>
      <c r="BA18" s="55">
        <f t="shared" si="20"/>
        <v>25.396188565697088</v>
      </c>
      <c r="BB18" s="16"/>
      <c r="BC18" s="45">
        <v>254.1</v>
      </c>
      <c r="BD18" s="48">
        <v>10.199999999999999</v>
      </c>
      <c r="BE18" s="52">
        <f t="shared" si="9"/>
        <v>308.8</v>
      </c>
      <c r="BF18" s="55">
        <f t="shared" si="31"/>
        <v>1392.5676470588237</v>
      </c>
      <c r="BG18" s="55">
        <f t="shared" si="21"/>
        <v>24.911764705882355</v>
      </c>
      <c r="BI18" s="45">
        <v>248.3</v>
      </c>
      <c r="BJ18" s="48">
        <v>10.43</v>
      </c>
      <c r="BK18" s="52">
        <f t="shared" si="10"/>
        <v>308.57</v>
      </c>
      <c r="BL18" s="55">
        <f t="shared" si="32"/>
        <v>1330.7737296260786</v>
      </c>
      <c r="BM18" s="55">
        <f t="shared" si="22"/>
        <v>23.806327900287634</v>
      </c>
    </row>
    <row r="19" spans="1:65" x14ac:dyDescent="0.2">
      <c r="A19" s="45">
        <v>280.3</v>
      </c>
      <c r="B19" s="49">
        <v>9.4700000000000006</v>
      </c>
      <c r="C19" s="52">
        <f t="shared" si="0"/>
        <v>309.52999999999997</v>
      </c>
      <c r="D19" s="55">
        <f t="shared" si="23"/>
        <v>1654.5691657866946</v>
      </c>
      <c r="E19" s="55">
        <f t="shared" si="11"/>
        <v>29.598732840549101</v>
      </c>
      <c r="F19" s="16"/>
      <c r="G19" s="45">
        <v>281.3</v>
      </c>
      <c r="H19" s="49">
        <v>9.5500000000000007</v>
      </c>
      <c r="I19" s="52">
        <f t="shared" si="1"/>
        <v>309.45</v>
      </c>
      <c r="J19" s="55">
        <f t="shared" si="24"/>
        <v>1646.5623036649215</v>
      </c>
      <c r="K19" s="55">
        <f t="shared" si="12"/>
        <v>29.455497382198953</v>
      </c>
      <c r="L19" s="16"/>
      <c r="M19" s="45">
        <v>271.39999999999998</v>
      </c>
      <c r="N19" s="49">
        <v>9.26</v>
      </c>
      <c r="O19" s="52">
        <f t="shared" si="2"/>
        <v>309.74</v>
      </c>
      <c r="P19" s="55">
        <f t="shared" si="25"/>
        <v>1638.3650107991359</v>
      </c>
      <c r="Q19" s="55">
        <f t="shared" si="13"/>
        <v>29.308855291576673</v>
      </c>
      <c r="R19" s="16"/>
      <c r="S19" s="45">
        <v>275.8</v>
      </c>
      <c r="T19" s="49">
        <v>9.44</v>
      </c>
      <c r="U19" s="52">
        <f t="shared" si="3"/>
        <v>309.56</v>
      </c>
      <c r="V19" s="55">
        <f t="shared" si="26"/>
        <v>1633.1800847457628</v>
      </c>
      <c r="W19" s="55">
        <f t="shared" si="14"/>
        <v>29.216101694915256</v>
      </c>
      <c r="X19" s="16"/>
      <c r="Y19" s="45">
        <v>277.10000000000002</v>
      </c>
      <c r="Z19" s="49">
        <v>9.57</v>
      </c>
      <c r="AA19" s="52">
        <f t="shared" si="4"/>
        <v>309.43</v>
      </c>
      <c r="AB19" s="55">
        <f t="shared" si="27"/>
        <v>1618.5882967607106</v>
      </c>
      <c r="AC19" s="55">
        <f t="shared" si="15"/>
        <v>28.955067920585165</v>
      </c>
      <c r="AD19" s="16"/>
      <c r="AE19" s="45">
        <v>271.3</v>
      </c>
      <c r="AF19" s="49">
        <v>9.57</v>
      </c>
      <c r="AG19" s="52">
        <f t="shared" si="5"/>
        <v>309.43</v>
      </c>
      <c r="AH19" s="55">
        <f t="shared" si="28"/>
        <v>1584.7095088819226</v>
      </c>
      <c r="AI19" s="55">
        <f t="shared" si="16"/>
        <v>28.349007314524556</v>
      </c>
      <c r="AJ19" s="16"/>
      <c r="AK19" s="45">
        <v>277.5</v>
      </c>
      <c r="AL19" s="49">
        <v>9.73</v>
      </c>
      <c r="AM19" s="52">
        <f t="shared" si="6"/>
        <v>309.27</v>
      </c>
      <c r="AN19" s="55">
        <f t="shared" si="29"/>
        <v>1594.2702980472764</v>
      </c>
      <c r="AO19" s="55">
        <f t="shared" si="17"/>
        <v>28.520041109969167</v>
      </c>
      <c r="AP19" s="16"/>
      <c r="AQ19" s="45">
        <v>273.60000000000002</v>
      </c>
      <c r="AR19" s="49">
        <v>10.16</v>
      </c>
      <c r="AS19" s="52">
        <f t="shared" si="7"/>
        <v>308.83999999999997</v>
      </c>
      <c r="AT19" s="55">
        <f t="shared" si="30"/>
        <v>1505.3385826771655</v>
      </c>
      <c r="AU19" s="55">
        <f t="shared" si="18"/>
        <v>26.929133858267718</v>
      </c>
      <c r="AV19" s="16"/>
      <c r="AW19" s="45">
        <v>274</v>
      </c>
      <c r="AX19" s="49">
        <v>10.76</v>
      </c>
      <c r="AY19" s="52">
        <f t="shared" si="8"/>
        <v>308.24</v>
      </c>
      <c r="AZ19" s="55">
        <f t="shared" si="19"/>
        <v>1423.4758364312268</v>
      </c>
      <c r="BA19" s="55">
        <f t="shared" si="20"/>
        <v>25.464684014869889</v>
      </c>
      <c r="BB19" s="16"/>
      <c r="BC19" s="45">
        <v>276.60000000000002</v>
      </c>
      <c r="BD19" s="49">
        <v>10.98</v>
      </c>
      <c r="BE19" s="52">
        <f t="shared" si="9"/>
        <v>308.02</v>
      </c>
      <c r="BF19" s="55">
        <f t="shared" si="31"/>
        <v>1408.1912568306011</v>
      </c>
      <c r="BG19" s="55">
        <f t="shared" si="21"/>
        <v>25.191256830601095</v>
      </c>
      <c r="BI19" s="45">
        <v>271.3</v>
      </c>
      <c r="BJ19" s="49">
        <v>11.25</v>
      </c>
      <c r="BK19" s="52">
        <f t="shared" si="10"/>
        <v>307.75</v>
      </c>
      <c r="BL19" s="55">
        <f t="shared" si="32"/>
        <v>1348.0595555555556</v>
      </c>
      <c r="BM19" s="55">
        <f t="shared" si="22"/>
        <v>24.115555555555556</v>
      </c>
    </row>
    <row r="20" spans="1:65" x14ac:dyDescent="0.2">
      <c r="A20" s="45">
        <v>297.3</v>
      </c>
      <c r="B20" s="48">
        <v>10.119999999999999</v>
      </c>
      <c r="C20" s="52">
        <f t="shared" si="0"/>
        <v>308.88</v>
      </c>
      <c r="D20" s="55">
        <f t="shared" si="23"/>
        <v>1642.2005928853757</v>
      </c>
      <c r="E20" s="55">
        <f t="shared" si="11"/>
        <v>29.37747035573123</v>
      </c>
      <c r="F20" s="16"/>
      <c r="G20" s="45">
        <v>301.2</v>
      </c>
      <c r="H20" s="48">
        <v>10.11</v>
      </c>
      <c r="I20" s="52">
        <f t="shared" si="1"/>
        <v>308.89</v>
      </c>
      <c r="J20" s="55">
        <f t="shared" si="24"/>
        <v>1665.3887240356082</v>
      </c>
      <c r="K20" s="55">
        <f t="shared" si="12"/>
        <v>29.792284866468844</v>
      </c>
      <c r="L20" s="16"/>
      <c r="M20" s="45">
        <v>302.3</v>
      </c>
      <c r="N20" s="48">
        <v>10.19</v>
      </c>
      <c r="O20" s="52">
        <f t="shared" si="2"/>
        <v>308.81</v>
      </c>
      <c r="P20" s="55">
        <f t="shared" si="25"/>
        <v>1658.3483807654563</v>
      </c>
      <c r="Q20" s="55">
        <f t="shared" si="13"/>
        <v>29.666339548577039</v>
      </c>
      <c r="R20" s="16"/>
      <c r="S20" s="45">
        <v>299.60000000000002</v>
      </c>
      <c r="T20" s="48">
        <v>10.25</v>
      </c>
      <c r="U20" s="52">
        <f t="shared" si="3"/>
        <v>308.75</v>
      </c>
      <c r="V20" s="55">
        <f t="shared" si="26"/>
        <v>1633.9160975609757</v>
      </c>
      <c r="W20" s="55">
        <f t="shared" si="14"/>
        <v>29.229268292682928</v>
      </c>
      <c r="X20" s="16"/>
      <c r="Y20" s="45">
        <v>301.7</v>
      </c>
      <c r="Z20" s="48">
        <v>10.37</v>
      </c>
      <c r="AA20" s="52">
        <f t="shared" si="4"/>
        <v>308.63</v>
      </c>
      <c r="AB20" s="55">
        <f t="shared" si="27"/>
        <v>1626.3288331726133</v>
      </c>
      <c r="AC20" s="55">
        <f t="shared" si="15"/>
        <v>29.09353905496625</v>
      </c>
      <c r="AD20" s="16"/>
      <c r="AE20" s="45">
        <v>300.89999999999998</v>
      </c>
      <c r="AF20" s="48">
        <v>10.39</v>
      </c>
      <c r="AG20" s="52">
        <f t="shared" si="5"/>
        <v>308.61</v>
      </c>
      <c r="AH20" s="55">
        <f t="shared" si="28"/>
        <v>1618.8941289701634</v>
      </c>
      <c r="AI20" s="55">
        <f t="shared" si="16"/>
        <v>28.960538979788254</v>
      </c>
      <c r="AJ20" s="16"/>
      <c r="AK20" s="45">
        <v>296.5</v>
      </c>
      <c r="AL20" s="48">
        <v>10.48</v>
      </c>
      <c r="AM20" s="52">
        <f t="shared" si="6"/>
        <v>308.52</v>
      </c>
      <c r="AN20" s="55">
        <f t="shared" si="29"/>
        <v>1581.5219465648854</v>
      </c>
      <c r="AO20" s="55">
        <f t="shared" si="17"/>
        <v>28.291984732824428</v>
      </c>
      <c r="AP20" s="16"/>
      <c r="AQ20" s="45">
        <v>296.7</v>
      </c>
      <c r="AR20" s="48">
        <v>10.97</v>
      </c>
      <c r="AS20" s="52">
        <f t="shared" si="7"/>
        <v>308.02999999999997</v>
      </c>
      <c r="AT20" s="55">
        <f t="shared" si="30"/>
        <v>1511.898814949863</v>
      </c>
      <c r="AU20" s="55">
        <f t="shared" si="18"/>
        <v>27.046490428441199</v>
      </c>
      <c r="AV20" s="16"/>
      <c r="AW20" s="45">
        <v>302.60000000000002</v>
      </c>
      <c r="AX20" s="48">
        <v>11.62</v>
      </c>
      <c r="AY20" s="52">
        <f t="shared" si="8"/>
        <v>307.38</v>
      </c>
      <c r="AZ20" s="55">
        <f t="shared" si="19"/>
        <v>1455.7091222030981</v>
      </c>
      <c r="BA20" s="55">
        <f t="shared" si="20"/>
        <v>26.041308089500863</v>
      </c>
      <c r="BB20" s="16"/>
      <c r="BC20" s="45">
        <v>304</v>
      </c>
      <c r="BD20" s="48">
        <v>11.85</v>
      </c>
      <c r="BE20" s="52">
        <f t="shared" si="9"/>
        <v>307.14999999999998</v>
      </c>
      <c r="BF20" s="55">
        <f t="shared" si="31"/>
        <v>1434.0590717299576</v>
      </c>
      <c r="BG20" s="55">
        <f t="shared" si="21"/>
        <v>25.654008438818565</v>
      </c>
      <c r="BI20" s="45">
        <v>300.89999999999998</v>
      </c>
      <c r="BJ20" s="48">
        <v>12.15</v>
      </c>
      <c r="BK20" s="52">
        <f t="shared" si="10"/>
        <v>306.85000000000002</v>
      </c>
      <c r="BL20" s="55">
        <f t="shared" si="32"/>
        <v>1384.3876543209876</v>
      </c>
      <c r="BM20" s="55">
        <f t="shared" si="22"/>
        <v>24.76543209876543</v>
      </c>
    </row>
    <row r="21" spans="1:65" x14ac:dyDescent="0.2">
      <c r="A21" s="45">
        <v>329.3</v>
      </c>
      <c r="B21" s="48">
        <v>10.89</v>
      </c>
      <c r="C21" s="52">
        <f t="shared" si="0"/>
        <v>308.11</v>
      </c>
      <c r="D21" s="55">
        <f t="shared" si="23"/>
        <v>1690.3461891643708</v>
      </c>
      <c r="E21" s="55">
        <f t="shared" si="11"/>
        <v>30.238751147842056</v>
      </c>
      <c r="F21" s="16"/>
      <c r="G21" s="45">
        <v>330.1</v>
      </c>
      <c r="H21" s="48">
        <v>10.97</v>
      </c>
      <c r="I21" s="52">
        <f t="shared" si="1"/>
        <v>308.02999999999997</v>
      </c>
      <c r="J21" s="55">
        <f t="shared" si="24"/>
        <v>1682.0957155879671</v>
      </c>
      <c r="K21" s="55">
        <f t="shared" si="12"/>
        <v>30.091157702825889</v>
      </c>
      <c r="L21" s="16"/>
      <c r="M21" s="45">
        <v>324.8</v>
      </c>
      <c r="N21" s="48">
        <v>10.87</v>
      </c>
      <c r="O21" s="52">
        <f t="shared" si="2"/>
        <v>308.13</v>
      </c>
      <c r="P21" s="55">
        <f t="shared" si="25"/>
        <v>1670.3146274149035</v>
      </c>
      <c r="Q21" s="55">
        <f t="shared" si="13"/>
        <v>29.88040478380865</v>
      </c>
      <c r="R21" s="16"/>
      <c r="S21" s="45">
        <v>322.8</v>
      </c>
      <c r="T21" s="48">
        <v>10.93</v>
      </c>
      <c r="U21" s="52">
        <f t="shared" si="3"/>
        <v>308.07</v>
      </c>
      <c r="V21" s="55">
        <f t="shared" si="26"/>
        <v>1650.9167429094236</v>
      </c>
      <c r="W21" s="55">
        <f t="shared" si="14"/>
        <v>29.533394327538886</v>
      </c>
      <c r="X21" s="16"/>
      <c r="Y21" s="45">
        <v>325.2</v>
      </c>
      <c r="Z21" s="48">
        <v>11.1</v>
      </c>
      <c r="AA21" s="52">
        <f t="shared" si="4"/>
        <v>307.89999999999998</v>
      </c>
      <c r="AB21" s="55">
        <f t="shared" si="27"/>
        <v>1637.7189189189189</v>
      </c>
      <c r="AC21" s="55">
        <f t="shared" si="15"/>
        <v>29.297297297297298</v>
      </c>
      <c r="AD21" s="16"/>
      <c r="AE21" s="45">
        <v>324.7</v>
      </c>
      <c r="AF21" s="48">
        <v>11.09</v>
      </c>
      <c r="AG21" s="52">
        <f t="shared" si="5"/>
        <v>307.91000000000003</v>
      </c>
      <c r="AH21" s="55">
        <f t="shared" si="28"/>
        <v>1636.6753832281333</v>
      </c>
      <c r="AI21" s="55">
        <f t="shared" si="16"/>
        <v>29.278629395852118</v>
      </c>
      <c r="AJ21" s="16"/>
      <c r="AK21" s="45">
        <v>325.7</v>
      </c>
      <c r="AL21" s="48">
        <v>11.32</v>
      </c>
      <c r="AM21" s="52">
        <f t="shared" si="6"/>
        <v>307.68</v>
      </c>
      <c r="AN21" s="55">
        <f t="shared" si="29"/>
        <v>1608.3595406360423</v>
      </c>
      <c r="AO21" s="55">
        <f t="shared" si="17"/>
        <v>28.772084805653709</v>
      </c>
      <c r="AP21" s="16"/>
      <c r="AQ21" s="45">
        <v>326.5</v>
      </c>
      <c r="AR21" s="48">
        <v>11.89</v>
      </c>
      <c r="AS21" s="52">
        <f t="shared" si="7"/>
        <v>307.11</v>
      </c>
      <c r="AT21" s="55">
        <f t="shared" si="30"/>
        <v>1535.0168208578636</v>
      </c>
      <c r="AU21" s="55">
        <f t="shared" si="18"/>
        <v>27.460050462573591</v>
      </c>
      <c r="AV21" s="16"/>
      <c r="AW21" s="45">
        <v>325.89999999999998</v>
      </c>
      <c r="AX21" s="48">
        <v>12.42</v>
      </c>
      <c r="AY21" s="52">
        <f t="shared" si="8"/>
        <v>306.58</v>
      </c>
      <c r="AZ21" s="55">
        <f t="shared" si="19"/>
        <v>1466.8123993558775</v>
      </c>
      <c r="BA21" s="55">
        <f t="shared" si="20"/>
        <v>26.239935587761671</v>
      </c>
      <c r="BB21" s="16"/>
      <c r="BC21" s="45">
        <v>323.60000000000002</v>
      </c>
      <c r="BD21" s="48">
        <v>12.62</v>
      </c>
      <c r="BE21" s="52">
        <f t="shared" si="9"/>
        <v>306.38</v>
      </c>
      <c r="BF21" s="55">
        <f t="shared" si="31"/>
        <v>1433.3787638668782</v>
      </c>
      <c r="BG21" s="55">
        <f t="shared" si="21"/>
        <v>25.641838351822507</v>
      </c>
      <c r="BI21" s="45">
        <v>330.1</v>
      </c>
      <c r="BJ21" s="48">
        <v>13.03</v>
      </c>
      <c r="BK21" s="52">
        <f t="shared" si="10"/>
        <v>305.97000000000003</v>
      </c>
      <c r="BL21" s="55">
        <f t="shared" si="32"/>
        <v>1416.1619339984652</v>
      </c>
      <c r="BM21" s="55">
        <f t="shared" si="22"/>
        <v>25.333844973138913</v>
      </c>
    </row>
    <row r="22" spans="1:65" x14ac:dyDescent="0.2">
      <c r="A22" s="45">
        <v>351.2</v>
      </c>
      <c r="B22" s="48">
        <v>11.61</v>
      </c>
      <c r="C22" s="52">
        <f t="shared" si="0"/>
        <v>307.39</v>
      </c>
      <c r="D22" s="55">
        <f t="shared" si="23"/>
        <v>1690.962962962963</v>
      </c>
      <c r="E22" s="55">
        <f t="shared" si="11"/>
        <v>30.249784668389321</v>
      </c>
      <c r="F22" s="16"/>
      <c r="G22" s="45">
        <v>348.1</v>
      </c>
      <c r="H22" s="48">
        <v>11.59</v>
      </c>
      <c r="I22" s="52">
        <f t="shared" si="1"/>
        <v>307.41000000000003</v>
      </c>
      <c r="J22" s="55">
        <f t="shared" si="24"/>
        <v>1678.9292493528906</v>
      </c>
      <c r="K22" s="55">
        <f t="shared" si="12"/>
        <v>30.034512510785163</v>
      </c>
      <c r="L22" s="16"/>
      <c r="M22" s="45">
        <v>348.7</v>
      </c>
      <c r="N22" s="48">
        <v>11.62</v>
      </c>
      <c r="O22" s="52">
        <f t="shared" si="2"/>
        <v>307.38</v>
      </c>
      <c r="P22" s="55">
        <f t="shared" si="25"/>
        <v>1677.4810671256455</v>
      </c>
      <c r="Q22" s="55">
        <f t="shared" si="13"/>
        <v>30.008605851979347</v>
      </c>
      <c r="R22" s="16"/>
      <c r="S22" s="45">
        <v>346.2</v>
      </c>
      <c r="T22" s="48">
        <v>11.74</v>
      </c>
      <c r="U22" s="52">
        <f t="shared" si="3"/>
        <v>307.26</v>
      </c>
      <c r="V22" s="55">
        <f t="shared" si="26"/>
        <v>1648.4310051107325</v>
      </c>
      <c r="W22" s="55">
        <f t="shared" si="14"/>
        <v>29.48892674616695</v>
      </c>
      <c r="X22" s="16"/>
      <c r="Y22" s="45">
        <v>348.1</v>
      </c>
      <c r="Z22" s="48">
        <v>11.91</v>
      </c>
      <c r="AA22" s="52">
        <f t="shared" si="4"/>
        <v>307.08999999999997</v>
      </c>
      <c r="AB22" s="55">
        <f t="shared" si="27"/>
        <v>1633.8194794290512</v>
      </c>
      <c r="AC22" s="55">
        <f t="shared" si="15"/>
        <v>29.227539882451723</v>
      </c>
      <c r="AD22" s="16"/>
      <c r="AE22" s="45">
        <v>347.5</v>
      </c>
      <c r="AF22" s="48">
        <v>11.84</v>
      </c>
      <c r="AG22" s="52">
        <f t="shared" si="5"/>
        <v>307.16000000000003</v>
      </c>
      <c r="AH22" s="55">
        <f t="shared" si="28"/>
        <v>1640.6461148648648</v>
      </c>
      <c r="AI22" s="55">
        <f t="shared" si="16"/>
        <v>29.349662162162161</v>
      </c>
      <c r="AJ22" s="16"/>
      <c r="AK22" s="45">
        <v>349.3</v>
      </c>
      <c r="AL22" s="48">
        <v>12.1</v>
      </c>
      <c r="AM22" s="52">
        <f t="shared" si="6"/>
        <v>306.89999999999998</v>
      </c>
      <c r="AN22" s="55">
        <f t="shared" si="29"/>
        <v>1613.7082644628099</v>
      </c>
      <c r="AO22" s="55">
        <f t="shared" si="17"/>
        <v>28.867768595041323</v>
      </c>
      <c r="AP22" s="16"/>
      <c r="AQ22" s="45">
        <v>350.5</v>
      </c>
      <c r="AR22" s="48">
        <v>12.65</v>
      </c>
      <c r="AS22" s="52">
        <f t="shared" si="7"/>
        <v>306.35000000000002</v>
      </c>
      <c r="AT22" s="55">
        <f t="shared" si="30"/>
        <v>1548.8498023715415</v>
      </c>
      <c r="AU22" s="55">
        <f t="shared" si="18"/>
        <v>27.707509881422926</v>
      </c>
      <c r="AV22" s="16"/>
      <c r="AW22" s="45">
        <v>350.7</v>
      </c>
      <c r="AX22" s="48">
        <v>13.27</v>
      </c>
      <c r="AY22" s="52">
        <f t="shared" si="8"/>
        <v>305.73</v>
      </c>
      <c r="AZ22" s="55">
        <f t="shared" si="19"/>
        <v>1477.3270535041447</v>
      </c>
      <c r="BA22" s="55">
        <f t="shared" si="20"/>
        <v>26.428033157498117</v>
      </c>
      <c r="BB22" s="16"/>
      <c r="BC22" s="45">
        <v>352.8</v>
      </c>
      <c r="BD22" s="48">
        <v>13.47</v>
      </c>
      <c r="BE22" s="52">
        <f t="shared" si="9"/>
        <v>305.52999999999997</v>
      </c>
      <c r="BF22" s="55">
        <f t="shared" si="31"/>
        <v>1464.1069042316258</v>
      </c>
      <c r="BG22" s="55">
        <f t="shared" si="21"/>
        <v>26.191536748329622</v>
      </c>
      <c r="BI22" s="45">
        <v>347.8</v>
      </c>
      <c r="BJ22" s="48">
        <v>13.74</v>
      </c>
      <c r="BK22" s="52">
        <f t="shared" si="10"/>
        <v>305.26</v>
      </c>
      <c r="BL22" s="55">
        <f t="shared" si="32"/>
        <v>1414.9941775836971</v>
      </c>
      <c r="BM22" s="55">
        <f t="shared" si="22"/>
        <v>25.312954876273654</v>
      </c>
    </row>
    <row r="23" spans="1:65" x14ac:dyDescent="0.2">
      <c r="A23" s="45">
        <v>378.8</v>
      </c>
      <c r="B23" s="48">
        <v>12.3</v>
      </c>
      <c r="C23" s="52">
        <f t="shared" si="0"/>
        <v>306.7</v>
      </c>
      <c r="D23" s="55">
        <f t="shared" si="23"/>
        <v>1721.5382113821138</v>
      </c>
      <c r="E23" s="55">
        <f t="shared" si="11"/>
        <v>30.796747967479675</v>
      </c>
      <c r="F23" s="16"/>
      <c r="G23" s="45">
        <v>379.1</v>
      </c>
      <c r="H23" s="48">
        <v>12.35</v>
      </c>
      <c r="I23" s="52">
        <f t="shared" si="1"/>
        <v>306.64999999999998</v>
      </c>
      <c r="J23" s="55">
        <f t="shared" si="24"/>
        <v>1715.9263157894738</v>
      </c>
      <c r="K23" s="55">
        <f t="shared" si="12"/>
        <v>30.696356275303646</v>
      </c>
      <c r="L23" s="16"/>
      <c r="M23" s="45">
        <v>371.7</v>
      </c>
      <c r="N23" s="48">
        <v>12.28</v>
      </c>
      <c r="O23" s="52">
        <f t="shared" si="2"/>
        <v>306.72000000000003</v>
      </c>
      <c r="P23" s="55">
        <f t="shared" si="25"/>
        <v>1692.0219869706841</v>
      </c>
      <c r="Q23" s="55">
        <f t="shared" si="13"/>
        <v>30.268729641693813</v>
      </c>
      <c r="R23" s="16"/>
      <c r="S23" s="45">
        <v>376.4</v>
      </c>
      <c r="T23" s="48">
        <v>12.53</v>
      </c>
      <c r="U23" s="52">
        <f t="shared" si="3"/>
        <v>306.47000000000003</v>
      </c>
      <c r="V23" s="55">
        <f t="shared" si="26"/>
        <v>1679.2306464485234</v>
      </c>
      <c r="W23" s="55">
        <f t="shared" si="14"/>
        <v>30.039904229848364</v>
      </c>
      <c r="X23" s="16"/>
      <c r="Y23" s="45">
        <v>371.9</v>
      </c>
      <c r="Z23" s="48">
        <v>12.54</v>
      </c>
      <c r="AA23" s="52">
        <f t="shared" si="4"/>
        <v>306.45999999999998</v>
      </c>
      <c r="AB23" s="55">
        <f t="shared" si="27"/>
        <v>1657.8317384370016</v>
      </c>
      <c r="AC23" s="55">
        <f t="shared" si="15"/>
        <v>29.657097288676237</v>
      </c>
      <c r="AD23" s="16"/>
      <c r="AE23" s="45">
        <v>376.5</v>
      </c>
      <c r="AF23" s="48">
        <v>12.61</v>
      </c>
      <c r="AG23" s="52">
        <f t="shared" si="5"/>
        <v>306.39</v>
      </c>
      <c r="AH23" s="55">
        <f t="shared" si="28"/>
        <v>1669.020618556701</v>
      </c>
      <c r="AI23" s="55">
        <f t="shared" si="16"/>
        <v>29.85725614591594</v>
      </c>
      <c r="AJ23" s="16"/>
      <c r="AK23" s="45">
        <v>372.8</v>
      </c>
      <c r="AL23" s="48">
        <v>12.88</v>
      </c>
      <c r="AM23" s="52">
        <f t="shared" si="6"/>
        <v>306.12</v>
      </c>
      <c r="AN23" s="55">
        <f t="shared" si="29"/>
        <v>1617.975155279503</v>
      </c>
      <c r="AO23" s="55">
        <f t="shared" si="17"/>
        <v>28.944099378881987</v>
      </c>
      <c r="AP23" s="16"/>
      <c r="AQ23" s="45">
        <v>373.5</v>
      </c>
      <c r="AR23" s="48">
        <v>13.46</v>
      </c>
      <c r="AS23" s="52">
        <f t="shared" si="7"/>
        <v>305.54000000000002</v>
      </c>
      <c r="AT23" s="55">
        <f t="shared" si="30"/>
        <v>1551.1627043090637</v>
      </c>
      <c r="AU23" s="55">
        <f t="shared" si="18"/>
        <v>27.748885586924217</v>
      </c>
      <c r="AV23" s="16"/>
      <c r="AW23" s="45">
        <v>374</v>
      </c>
      <c r="AX23" s="48">
        <v>13.99</v>
      </c>
      <c r="AY23" s="52">
        <f t="shared" si="8"/>
        <v>305.01</v>
      </c>
      <c r="AZ23" s="55">
        <f t="shared" si="19"/>
        <v>1494.3959971408146</v>
      </c>
      <c r="BA23" s="55">
        <f t="shared" si="20"/>
        <v>26.733380986418869</v>
      </c>
      <c r="BB23" s="16"/>
      <c r="BC23" s="45">
        <v>376.7</v>
      </c>
      <c r="BD23" s="48">
        <v>14.26</v>
      </c>
      <c r="BE23" s="52">
        <f t="shared" si="9"/>
        <v>304.74</v>
      </c>
      <c r="BF23" s="55">
        <f t="shared" si="31"/>
        <v>1476.6851332398317</v>
      </c>
      <c r="BG23" s="55">
        <f t="shared" si="21"/>
        <v>26.416549789621318</v>
      </c>
      <c r="BI23" s="45">
        <v>379.7</v>
      </c>
      <c r="BJ23" s="48">
        <v>14.66</v>
      </c>
      <c r="BK23" s="52">
        <f t="shared" si="10"/>
        <v>304.33999999999997</v>
      </c>
      <c r="BL23" s="55">
        <f t="shared" si="32"/>
        <v>1447.8328785811732</v>
      </c>
      <c r="BM23" s="55">
        <f t="shared" si="22"/>
        <v>25.900409276944064</v>
      </c>
    </row>
    <row r="24" spans="1:65" x14ac:dyDescent="0.2">
      <c r="A24" s="45">
        <v>397.7</v>
      </c>
      <c r="B24" s="48">
        <v>12.98</v>
      </c>
      <c r="C24" s="52">
        <f t="shared" si="0"/>
        <v>306.02</v>
      </c>
      <c r="D24" s="55">
        <f t="shared" si="23"/>
        <v>1712.7449922958397</v>
      </c>
      <c r="E24" s="55">
        <f t="shared" si="11"/>
        <v>30.639445300462249</v>
      </c>
      <c r="F24" s="16"/>
      <c r="G24" s="45">
        <v>400.7</v>
      </c>
      <c r="H24" s="48">
        <v>13.02</v>
      </c>
      <c r="I24" s="52">
        <f t="shared" si="1"/>
        <v>305.98</v>
      </c>
      <c r="J24" s="55">
        <f t="shared" si="24"/>
        <v>1720.363287250384</v>
      </c>
      <c r="K24" s="55">
        <f t="shared" si="12"/>
        <v>30.775729646697389</v>
      </c>
      <c r="L24" s="16"/>
      <c r="M24" s="45">
        <v>400.9</v>
      </c>
      <c r="N24" s="48">
        <v>13.07</v>
      </c>
      <c r="O24" s="52">
        <f t="shared" si="2"/>
        <v>305.93</v>
      </c>
      <c r="P24" s="55">
        <f t="shared" si="25"/>
        <v>1714.637337413925</v>
      </c>
      <c r="Q24" s="55">
        <f t="shared" si="13"/>
        <v>30.673297628156082</v>
      </c>
      <c r="R24" s="16"/>
      <c r="S24" s="45">
        <v>400.4</v>
      </c>
      <c r="T24" s="48">
        <v>13.29</v>
      </c>
      <c r="U24" s="52">
        <f t="shared" si="3"/>
        <v>305.70999999999998</v>
      </c>
      <c r="V24" s="55">
        <f t="shared" si="26"/>
        <v>1684.150489089541</v>
      </c>
      <c r="W24" s="55">
        <f t="shared" si="14"/>
        <v>30.127915726109858</v>
      </c>
      <c r="X24" s="16"/>
      <c r="Y24" s="45">
        <v>401.3</v>
      </c>
      <c r="Z24" s="48">
        <v>13.42</v>
      </c>
      <c r="AA24" s="52">
        <f t="shared" si="4"/>
        <v>305.58</v>
      </c>
      <c r="AB24" s="55">
        <f t="shared" si="27"/>
        <v>1671.5849478390462</v>
      </c>
      <c r="AC24" s="55">
        <f t="shared" si="15"/>
        <v>29.903129657228018</v>
      </c>
      <c r="AD24" s="16"/>
      <c r="AE24" s="45">
        <v>400.9</v>
      </c>
      <c r="AF24" s="48">
        <v>13.32</v>
      </c>
      <c r="AG24" s="52">
        <f t="shared" si="5"/>
        <v>305.68</v>
      </c>
      <c r="AH24" s="55">
        <f t="shared" si="28"/>
        <v>1682.4557057057054</v>
      </c>
      <c r="AI24" s="55">
        <f t="shared" si="16"/>
        <v>30.097597597597595</v>
      </c>
      <c r="AJ24" s="16"/>
      <c r="AK24" s="45">
        <v>401.9</v>
      </c>
      <c r="AL24" s="48">
        <v>13.63</v>
      </c>
      <c r="AM24" s="52">
        <f t="shared" si="6"/>
        <v>305.37</v>
      </c>
      <c r="AN24" s="55">
        <f t="shared" si="29"/>
        <v>1648.2912692589873</v>
      </c>
      <c r="AO24" s="55">
        <f t="shared" si="17"/>
        <v>29.486426999266321</v>
      </c>
      <c r="AP24" s="16"/>
      <c r="AQ24" s="45">
        <v>397.6</v>
      </c>
      <c r="AR24" s="48">
        <v>14.13</v>
      </c>
      <c r="AS24" s="52">
        <f t="shared" si="7"/>
        <v>304.87</v>
      </c>
      <c r="AT24" s="55">
        <f t="shared" si="30"/>
        <v>1572.9539985845718</v>
      </c>
      <c r="AU24" s="55">
        <f t="shared" si="18"/>
        <v>28.13871196036801</v>
      </c>
      <c r="AV24" s="16"/>
      <c r="AW24" s="45">
        <v>397.6</v>
      </c>
      <c r="AX24" s="48">
        <v>14.85</v>
      </c>
      <c r="AY24" s="52">
        <f t="shared" si="8"/>
        <v>304.14999999999998</v>
      </c>
      <c r="AZ24" s="55">
        <f t="shared" si="19"/>
        <v>1496.6895622895622</v>
      </c>
      <c r="BA24" s="55">
        <f t="shared" si="20"/>
        <v>26.774410774410775</v>
      </c>
      <c r="BB24" s="16"/>
      <c r="BC24" s="45">
        <v>400.5</v>
      </c>
      <c r="BD24" s="48">
        <v>15.08</v>
      </c>
      <c r="BE24" s="52">
        <f t="shared" si="9"/>
        <v>303.92</v>
      </c>
      <c r="BF24" s="55">
        <f t="shared" si="31"/>
        <v>1484.6120689655172</v>
      </c>
      <c r="BG24" s="55">
        <f t="shared" si="21"/>
        <v>26.558355437665782</v>
      </c>
      <c r="BI24" s="45">
        <v>401.3</v>
      </c>
      <c r="BJ24" s="48">
        <v>15.38</v>
      </c>
      <c r="BK24" s="52">
        <f t="shared" si="10"/>
        <v>303.62</v>
      </c>
      <c r="BL24" s="55">
        <f t="shared" si="32"/>
        <v>1458.5611183355006</v>
      </c>
      <c r="BM24" s="55">
        <f t="shared" si="22"/>
        <v>26.092327698309493</v>
      </c>
    </row>
    <row r="25" spans="1:65" x14ac:dyDescent="0.2">
      <c r="A25" s="45">
        <v>427.1</v>
      </c>
      <c r="B25" s="48">
        <v>13.72</v>
      </c>
      <c r="C25" s="52">
        <f t="shared" si="0"/>
        <v>305.27999999999997</v>
      </c>
      <c r="D25" s="55">
        <f t="shared" si="23"/>
        <v>1740.1523323615161</v>
      </c>
      <c r="E25" s="55">
        <f t="shared" si="11"/>
        <v>31.129737609329446</v>
      </c>
      <c r="F25" s="16"/>
      <c r="G25" s="45">
        <v>428.3</v>
      </c>
      <c r="H25" s="48">
        <v>13.76</v>
      </c>
      <c r="I25" s="52">
        <f t="shared" si="1"/>
        <v>305.24</v>
      </c>
      <c r="J25" s="55">
        <f t="shared" si="24"/>
        <v>1739.96875</v>
      </c>
      <c r="K25" s="55">
        <f t="shared" si="12"/>
        <v>31.126453488372093</v>
      </c>
      <c r="L25" s="16"/>
      <c r="M25" s="45">
        <v>430.8</v>
      </c>
      <c r="N25" s="48">
        <v>13.82</v>
      </c>
      <c r="O25" s="52">
        <f t="shared" si="2"/>
        <v>305.18</v>
      </c>
      <c r="P25" s="55">
        <f t="shared" si="25"/>
        <v>1742.5267727930536</v>
      </c>
      <c r="Q25" s="55">
        <f t="shared" si="13"/>
        <v>31.17221418234443</v>
      </c>
      <c r="R25" s="16"/>
      <c r="S25" s="45">
        <v>423.7</v>
      </c>
      <c r="T25" s="48">
        <v>13.92</v>
      </c>
      <c r="U25" s="52">
        <f t="shared" si="3"/>
        <v>305.08</v>
      </c>
      <c r="V25" s="55">
        <f t="shared" si="26"/>
        <v>1701.496408045977</v>
      </c>
      <c r="W25" s="55">
        <f t="shared" si="14"/>
        <v>30.438218390804597</v>
      </c>
      <c r="X25" s="16"/>
      <c r="Y25" s="45">
        <v>424.9</v>
      </c>
      <c r="Z25" s="48">
        <v>14.04</v>
      </c>
      <c r="AA25" s="52">
        <f t="shared" si="4"/>
        <v>304.95999999999998</v>
      </c>
      <c r="AB25" s="55">
        <f t="shared" si="27"/>
        <v>1691.7314814814813</v>
      </c>
      <c r="AC25" s="55">
        <f t="shared" si="15"/>
        <v>30.263532763532762</v>
      </c>
      <c r="AD25" s="16"/>
      <c r="AE25" s="45">
        <v>424.8</v>
      </c>
      <c r="AF25" s="48">
        <v>13.97</v>
      </c>
      <c r="AG25" s="52">
        <f t="shared" si="5"/>
        <v>305.02999999999997</v>
      </c>
      <c r="AH25" s="55">
        <f t="shared" si="28"/>
        <v>1699.8081603435933</v>
      </c>
      <c r="AI25" s="55">
        <f t="shared" si="16"/>
        <v>30.408017179670722</v>
      </c>
      <c r="AJ25" s="16"/>
      <c r="AK25" s="45">
        <v>426.3</v>
      </c>
      <c r="AL25" s="48">
        <v>14.42</v>
      </c>
      <c r="AM25" s="52">
        <f t="shared" si="6"/>
        <v>304.58</v>
      </c>
      <c r="AN25" s="55">
        <f t="shared" si="29"/>
        <v>1652.5776699029127</v>
      </c>
      <c r="AO25" s="55">
        <f t="shared" si="17"/>
        <v>29.563106796116507</v>
      </c>
      <c r="AP25" s="16"/>
      <c r="AQ25" s="45">
        <v>426.7</v>
      </c>
      <c r="AR25" s="48">
        <v>15.03</v>
      </c>
      <c r="AS25" s="52">
        <f t="shared" si="7"/>
        <v>303.97000000000003</v>
      </c>
      <c r="AT25" s="55">
        <f t="shared" si="30"/>
        <v>1586.9946773120425</v>
      </c>
      <c r="AU25" s="55">
        <f t="shared" si="18"/>
        <v>28.389886892880906</v>
      </c>
      <c r="AV25" s="16"/>
      <c r="AW25" s="45">
        <v>426.7</v>
      </c>
      <c r="AX25" s="48">
        <v>15.62</v>
      </c>
      <c r="AY25" s="52">
        <f t="shared" si="8"/>
        <v>303.38</v>
      </c>
      <c r="AZ25" s="55">
        <f t="shared" si="19"/>
        <v>1527.050576184379</v>
      </c>
      <c r="BA25" s="55">
        <f t="shared" si="20"/>
        <v>27.317541613316262</v>
      </c>
      <c r="BB25" s="16"/>
      <c r="BC25" s="45">
        <v>424.6</v>
      </c>
      <c r="BD25" s="48">
        <v>15.8</v>
      </c>
      <c r="BE25" s="52">
        <f t="shared" si="9"/>
        <v>303.2</v>
      </c>
      <c r="BF25" s="55">
        <f t="shared" si="31"/>
        <v>1502.2240506329113</v>
      </c>
      <c r="BG25" s="55">
        <f t="shared" si="21"/>
        <v>26.873417721518987</v>
      </c>
      <c r="BI25" s="45">
        <v>428.9</v>
      </c>
      <c r="BJ25" s="48">
        <v>16.18</v>
      </c>
      <c r="BK25" s="52">
        <f t="shared" si="10"/>
        <v>302.82</v>
      </c>
      <c r="BL25" s="55">
        <f t="shared" si="32"/>
        <v>1481.7991347342397</v>
      </c>
      <c r="BM25" s="55">
        <f t="shared" si="22"/>
        <v>26.508034610630407</v>
      </c>
    </row>
    <row r="26" spans="1:65" x14ac:dyDescent="0.2">
      <c r="A26" s="45">
        <v>450.8</v>
      </c>
      <c r="B26" s="48">
        <v>14.36</v>
      </c>
      <c r="C26" s="52">
        <f t="shared" si="0"/>
        <v>304.64</v>
      </c>
      <c r="D26" s="55">
        <f t="shared" si="23"/>
        <v>1754.8551532033425</v>
      </c>
      <c r="E26" s="55">
        <f t="shared" si="11"/>
        <v>31.392757660167131</v>
      </c>
      <c r="F26" s="16"/>
      <c r="G26" s="45">
        <v>447.7</v>
      </c>
      <c r="H26" s="48">
        <v>14.38</v>
      </c>
      <c r="I26" s="52">
        <f t="shared" si="1"/>
        <v>304.62</v>
      </c>
      <c r="J26" s="55">
        <f>K26*55.9</f>
        <v>1740.3636995827537</v>
      </c>
      <c r="K26" s="55">
        <f t="shared" si="12"/>
        <v>31.133518776077885</v>
      </c>
      <c r="L26" s="16"/>
      <c r="M26" s="45">
        <v>448.5</v>
      </c>
      <c r="N26" s="48">
        <v>14.4</v>
      </c>
      <c r="O26" s="52">
        <f t="shared" si="2"/>
        <v>304.60000000000002</v>
      </c>
      <c r="P26" s="55">
        <f t="shared" si="25"/>
        <v>1741.0520833333333</v>
      </c>
      <c r="Q26" s="55">
        <f t="shared" si="13"/>
        <v>31.145833333333332</v>
      </c>
      <c r="R26" s="16"/>
      <c r="S26" s="45">
        <v>451.3</v>
      </c>
      <c r="T26" s="48">
        <v>14.69</v>
      </c>
      <c r="U26" s="52">
        <f t="shared" si="3"/>
        <v>304.31</v>
      </c>
      <c r="V26" s="55">
        <f t="shared" si="26"/>
        <v>1717.3362831858408</v>
      </c>
      <c r="W26" s="55">
        <f t="shared" si="14"/>
        <v>30.721579305650103</v>
      </c>
      <c r="X26" s="16"/>
      <c r="Y26" s="45">
        <v>448.5</v>
      </c>
      <c r="Z26" s="48">
        <v>14.78</v>
      </c>
      <c r="AA26" s="52">
        <f t="shared" si="4"/>
        <v>304.22000000000003</v>
      </c>
      <c r="AB26" s="55">
        <f t="shared" si="27"/>
        <v>1696.2889039242218</v>
      </c>
      <c r="AC26" s="55">
        <f t="shared" si="15"/>
        <v>30.345060893098783</v>
      </c>
      <c r="AD26" s="16"/>
      <c r="AE26" s="45">
        <v>448</v>
      </c>
      <c r="AF26" s="48">
        <v>14.67</v>
      </c>
      <c r="AG26" s="52">
        <f t="shared" si="5"/>
        <v>304.33</v>
      </c>
      <c r="AH26" s="55">
        <f t="shared" si="28"/>
        <v>1707.102931152011</v>
      </c>
      <c r="AI26" s="55">
        <f t="shared" si="16"/>
        <v>30.538513974096798</v>
      </c>
      <c r="AJ26" s="16"/>
      <c r="AK26" s="45">
        <v>450.4</v>
      </c>
      <c r="AL26" s="48">
        <v>15.03</v>
      </c>
      <c r="AM26" s="52">
        <f t="shared" si="6"/>
        <v>303.97000000000003</v>
      </c>
      <c r="AN26" s="55">
        <f t="shared" si="29"/>
        <v>1675.1403858948768</v>
      </c>
      <c r="AO26" s="55">
        <f t="shared" si="17"/>
        <v>29.966733200266134</v>
      </c>
      <c r="AP26" s="16"/>
      <c r="AQ26" s="45">
        <v>450.9</v>
      </c>
      <c r="AR26" s="48">
        <v>15.73</v>
      </c>
      <c r="AS26" s="52">
        <f t="shared" si="7"/>
        <v>303.27</v>
      </c>
      <c r="AT26" s="55">
        <f t="shared" si="30"/>
        <v>1602.3719008264461</v>
      </c>
      <c r="AU26" s="55">
        <f t="shared" si="18"/>
        <v>28.664971392244116</v>
      </c>
      <c r="AV26" s="16"/>
      <c r="AW26" s="45">
        <v>450.6</v>
      </c>
      <c r="AX26" s="48">
        <v>16.399999999999999</v>
      </c>
      <c r="AY26" s="52">
        <f t="shared" si="8"/>
        <v>302.60000000000002</v>
      </c>
      <c r="AZ26" s="55">
        <f t="shared" si="19"/>
        <v>1535.8865853658538</v>
      </c>
      <c r="BA26" s="55">
        <f t="shared" si="20"/>
        <v>27.475609756097565</v>
      </c>
      <c r="BB26" s="16"/>
      <c r="BC26" s="45">
        <v>446.5</v>
      </c>
      <c r="BD26" s="48">
        <v>16.579999999999998</v>
      </c>
      <c r="BE26" s="52">
        <f t="shared" si="9"/>
        <v>302.42</v>
      </c>
      <c r="BF26" s="55">
        <f t="shared" si="31"/>
        <v>1505.3890229191798</v>
      </c>
      <c r="BG26" s="55">
        <f t="shared" si="21"/>
        <v>26.93003618817853</v>
      </c>
      <c r="BI26" s="45">
        <v>449.5</v>
      </c>
      <c r="BJ26" s="48">
        <v>16.850000000000001</v>
      </c>
      <c r="BK26" s="52">
        <f t="shared" si="10"/>
        <v>302.14999999999998</v>
      </c>
      <c r="BL26" s="55">
        <f t="shared" si="32"/>
        <v>1491.2195845697329</v>
      </c>
      <c r="BM26" s="55">
        <f t="shared" si="22"/>
        <v>26.676557863501483</v>
      </c>
    </row>
    <row r="27" spans="1:65" x14ac:dyDescent="0.2">
      <c r="A27" s="45">
        <v>474.2</v>
      </c>
      <c r="B27" s="48">
        <v>15.08</v>
      </c>
      <c r="C27" s="52">
        <f t="shared" si="0"/>
        <v>303.92</v>
      </c>
      <c r="D27" s="55">
        <f t="shared" si="23"/>
        <v>1757.8103448275861</v>
      </c>
      <c r="E27" s="55">
        <f t="shared" si="11"/>
        <v>31.445623342175065</v>
      </c>
      <c r="F27" s="16"/>
      <c r="G27" s="45">
        <v>477</v>
      </c>
      <c r="H27" s="48">
        <v>15.11</v>
      </c>
      <c r="I27" s="52">
        <f t="shared" si="1"/>
        <v>303.89</v>
      </c>
      <c r="J27" s="55">
        <f>K27*55.9</f>
        <v>1764.6790205162145</v>
      </c>
      <c r="K27" s="55">
        <f t="shared" si="12"/>
        <v>31.568497683653209</v>
      </c>
      <c r="L27" s="16"/>
      <c r="M27" s="45">
        <v>478.6</v>
      </c>
      <c r="N27" s="48">
        <v>15.15</v>
      </c>
      <c r="O27" s="52">
        <f t="shared" si="2"/>
        <v>303.85000000000002</v>
      </c>
      <c r="P27" s="55">
        <f t="shared" si="25"/>
        <v>1765.9234323432343</v>
      </c>
      <c r="Q27" s="55">
        <f t="shared" si="13"/>
        <v>31.590759075907592</v>
      </c>
      <c r="R27" s="16"/>
      <c r="S27" s="45">
        <v>480.2</v>
      </c>
      <c r="T27" s="48">
        <v>15.4</v>
      </c>
      <c r="U27" s="52">
        <f t="shared" si="3"/>
        <v>303.60000000000002</v>
      </c>
      <c r="V27" s="55">
        <f t="shared" si="26"/>
        <v>1743.0636363636363</v>
      </c>
      <c r="W27" s="55">
        <f t="shared" si="14"/>
        <v>31.18181818181818</v>
      </c>
      <c r="X27" s="16"/>
      <c r="Y27" s="45">
        <v>471.8</v>
      </c>
      <c r="Z27" s="48">
        <v>15.44</v>
      </c>
      <c r="AA27" s="52">
        <f t="shared" si="4"/>
        <v>303.56</v>
      </c>
      <c r="AB27" s="55">
        <f t="shared" si="27"/>
        <v>1708.1360103626944</v>
      </c>
      <c r="AC27" s="55">
        <f t="shared" si="15"/>
        <v>30.55699481865285</v>
      </c>
      <c r="AD27" s="16"/>
      <c r="AE27" s="45">
        <v>476.9</v>
      </c>
      <c r="AF27" s="48">
        <v>15.39</v>
      </c>
      <c r="AG27" s="52">
        <f t="shared" si="5"/>
        <v>303.61</v>
      </c>
      <c r="AH27" s="55">
        <f t="shared" si="28"/>
        <v>1732.2098765432097</v>
      </c>
      <c r="AI27" s="55">
        <f t="shared" si="16"/>
        <v>30.987654320987652</v>
      </c>
      <c r="AJ27" s="16"/>
      <c r="AK27" s="45">
        <v>473.4</v>
      </c>
      <c r="AL27" s="48">
        <v>15.77</v>
      </c>
      <c r="AM27" s="52">
        <f t="shared" si="6"/>
        <v>303.23</v>
      </c>
      <c r="AN27" s="55">
        <f t="shared" si="29"/>
        <v>1678.0634115409005</v>
      </c>
      <c r="AO27" s="55">
        <f t="shared" si="17"/>
        <v>30.019023462270134</v>
      </c>
      <c r="AP27" s="16"/>
      <c r="AQ27" s="45">
        <v>474.5</v>
      </c>
      <c r="AR27" s="48">
        <v>16.399999999999999</v>
      </c>
      <c r="AS27" s="52">
        <f t="shared" si="7"/>
        <v>302.60000000000002</v>
      </c>
      <c r="AT27" s="55">
        <f t="shared" si="30"/>
        <v>1617.3506097560978</v>
      </c>
      <c r="AU27" s="55">
        <f t="shared" si="18"/>
        <v>28.932926829268297</v>
      </c>
      <c r="AV27" s="16"/>
      <c r="AW27" s="45">
        <v>474.5</v>
      </c>
      <c r="AX27" s="48">
        <v>17.010000000000002</v>
      </c>
      <c r="AY27" s="52">
        <f t="shared" si="8"/>
        <v>301.99</v>
      </c>
      <c r="AZ27" s="55">
        <f t="shared" si="19"/>
        <v>1559.3503821281597</v>
      </c>
      <c r="BA27" s="55">
        <f t="shared" si="20"/>
        <v>27.895355673133448</v>
      </c>
      <c r="BB27" s="16"/>
      <c r="BC27" s="45">
        <v>477.2</v>
      </c>
      <c r="BD27" s="48">
        <v>17.350000000000001</v>
      </c>
      <c r="BE27" s="52">
        <f t="shared" si="9"/>
        <v>301.64999999999998</v>
      </c>
      <c r="BF27" s="55">
        <f t="shared" si="31"/>
        <v>1537.4916426512966</v>
      </c>
      <c r="BG27" s="55">
        <f t="shared" si="21"/>
        <v>27.504322766570603</v>
      </c>
      <c r="BI27" s="45">
        <v>478</v>
      </c>
      <c r="BJ27" s="48">
        <v>17.600000000000001</v>
      </c>
      <c r="BK27" s="52">
        <f t="shared" si="10"/>
        <v>301.39999999999998</v>
      </c>
      <c r="BL27" s="55">
        <f t="shared" si="32"/>
        <v>1518.1931818181815</v>
      </c>
      <c r="BM27" s="55">
        <f t="shared" si="22"/>
        <v>27.159090909090907</v>
      </c>
    </row>
    <row r="28" spans="1:65" x14ac:dyDescent="0.2">
      <c r="A28" s="45">
        <v>497.6</v>
      </c>
      <c r="B28" s="48">
        <v>15.7</v>
      </c>
      <c r="C28" s="52">
        <f t="shared" si="0"/>
        <v>303.3</v>
      </c>
      <c r="D28" s="55">
        <f t="shared" si="23"/>
        <v>1771.7095541401275</v>
      </c>
      <c r="E28" s="55">
        <f t="shared" si="11"/>
        <v>31.69426751592357</v>
      </c>
      <c r="F28" s="16"/>
      <c r="G28" s="45">
        <v>501.3</v>
      </c>
      <c r="H28" s="48">
        <v>15.78</v>
      </c>
      <c r="I28" s="52">
        <f t="shared" si="1"/>
        <v>303.22000000000003</v>
      </c>
      <c r="J28" s="55">
        <f>K28*55.9</f>
        <v>1775.8346007604564</v>
      </c>
      <c r="K28" s="55">
        <f t="shared" si="12"/>
        <v>31.768060836501903</v>
      </c>
      <c r="L28" s="16"/>
      <c r="M28" s="45">
        <v>501.5</v>
      </c>
      <c r="N28" s="48">
        <v>15.81</v>
      </c>
      <c r="O28" s="52">
        <f t="shared" si="2"/>
        <v>303.19</v>
      </c>
      <c r="P28" s="55">
        <f t="shared" si="25"/>
        <v>1773.1720430107525</v>
      </c>
      <c r="Q28" s="55">
        <f t="shared" si="13"/>
        <v>31.72043010752688</v>
      </c>
      <c r="R28" s="16"/>
      <c r="S28" s="45">
        <v>499.7</v>
      </c>
      <c r="T28" s="48">
        <v>16.010000000000002</v>
      </c>
      <c r="U28" s="52">
        <f t="shared" si="3"/>
        <v>302.99</v>
      </c>
      <c r="V28" s="55">
        <f t="shared" si="26"/>
        <v>1744.7364147407866</v>
      </c>
      <c r="W28" s="55">
        <f t="shared" si="14"/>
        <v>31.211742660836972</v>
      </c>
      <c r="X28" s="16"/>
      <c r="Y28" s="45">
        <v>501.4</v>
      </c>
      <c r="Z28" s="48">
        <v>16.18</v>
      </c>
      <c r="AA28" s="52">
        <f t="shared" si="4"/>
        <v>302.82</v>
      </c>
      <c r="AB28" s="55">
        <f t="shared" si="27"/>
        <v>1732.2781211372064</v>
      </c>
      <c r="AC28" s="55">
        <f t="shared" si="15"/>
        <v>30.988875154511742</v>
      </c>
      <c r="AD28" s="16"/>
      <c r="AE28" s="45">
        <v>501</v>
      </c>
      <c r="AF28" s="48">
        <v>16.059999999999999</v>
      </c>
      <c r="AG28" s="52">
        <f t="shared" si="5"/>
        <v>302.94</v>
      </c>
      <c r="AH28" s="55">
        <f t="shared" si="28"/>
        <v>1743.8293897882938</v>
      </c>
      <c r="AI28" s="55">
        <f t="shared" si="16"/>
        <v>31.195516811955169</v>
      </c>
      <c r="AJ28" s="16"/>
      <c r="AK28" s="45">
        <v>496.5</v>
      </c>
      <c r="AL28" s="48">
        <v>16.399999999999999</v>
      </c>
      <c r="AM28" s="52">
        <f t="shared" si="6"/>
        <v>302.60000000000002</v>
      </c>
      <c r="AN28" s="55">
        <f t="shared" si="29"/>
        <v>1692.3384146341464</v>
      </c>
      <c r="AO28" s="55">
        <f t="shared" si="17"/>
        <v>30.274390243902442</v>
      </c>
      <c r="AP28" s="16"/>
      <c r="AQ28" s="45">
        <v>498.1</v>
      </c>
      <c r="AR28" s="48">
        <v>17.04</v>
      </c>
      <c r="AS28" s="52">
        <f t="shared" si="7"/>
        <v>301.95999999999998</v>
      </c>
      <c r="AT28" s="55">
        <f t="shared" si="30"/>
        <v>1634.0252347417843</v>
      </c>
      <c r="AU28" s="55">
        <f t="shared" si="18"/>
        <v>29.231220657276999</v>
      </c>
      <c r="AV28" s="16"/>
      <c r="AW28" s="45">
        <v>498.3</v>
      </c>
      <c r="AX28" s="48">
        <v>17.77</v>
      </c>
      <c r="AY28" s="52">
        <f t="shared" si="8"/>
        <v>301.23</v>
      </c>
      <c r="AZ28" s="55">
        <f t="shared" si="19"/>
        <v>1567.5278559369724</v>
      </c>
      <c r="BA28" s="55">
        <f t="shared" si="20"/>
        <v>28.041643218908273</v>
      </c>
      <c r="BB28" s="16"/>
      <c r="BC28" s="45">
        <v>500.9</v>
      </c>
      <c r="BD28" s="48">
        <v>18.100000000000001</v>
      </c>
      <c r="BE28" s="52">
        <f t="shared" si="9"/>
        <v>300.89999999999998</v>
      </c>
      <c r="BF28" s="55">
        <f t="shared" si="31"/>
        <v>1546.9784530386739</v>
      </c>
      <c r="BG28" s="55">
        <f t="shared" si="21"/>
        <v>27.674033149171269</v>
      </c>
      <c r="BI28" s="45">
        <v>501.4</v>
      </c>
      <c r="BJ28" s="48">
        <v>18.23</v>
      </c>
      <c r="BK28" s="52">
        <f t="shared" si="10"/>
        <v>300.77</v>
      </c>
      <c r="BL28" s="55">
        <f t="shared" si="32"/>
        <v>1537.4799780581459</v>
      </c>
      <c r="BM28" s="55">
        <f t="shared" si="22"/>
        <v>27.504114097641249</v>
      </c>
    </row>
    <row r="29" spans="1:65" x14ac:dyDescent="0.2">
      <c r="A29" s="45">
        <v>527.4</v>
      </c>
      <c r="B29" s="48">
        <v>16.41</v>
      </c>
      <c r="C29" s="52">
        <f t="shared" si="0"/>
        <v>302.58999999999997</v>
      </c>
      <c r="D29" s="55">
        <f t="shared" si="23"/>
        <v>1796.5667276051188</v>
      </c>
      <c r="E29" s="55">
        <f t="shared" si="11"/>
        <v>32.138939670932359</v>
      </c>
      <c r="F29" s="16"/>
      <c r="G29" s="45">
        <v>524.5</v>
      </c>
      <c r="H29" s="48">
        <v>16.47</v>
      </c>
      <c r="I29" s="52">
        <f t="shared" si="1"/>
        <v>302.52999999999997</v>
      </c>
      <c r="J29" s="55">
        <f t="shared" si="24"/>
        <v>1780.1791135397693</v>
      </c>
      <c r="K29" s="55">
        <f t="shared" si="12"/>
        <v>31.845780206435947</v>
      </c>
      <c r="L29" s="16"/>
      <c r="M29" s="45">
        <v>528.4</v>
      </c>
      <c r="N29" s="48">
        <v>16.48</v>
      </c>
      <c r="O29" s="52">
        <f t="shared" si="2"/>
        <v>302.52</v>
      </c>
      <c r="P29" s="55">
        <f t="shared" si="25"/>
        <v>1792.3276699029122</v>
      </c>
      <c r="Q29" s="55">
        <f t="shared" si="13"/>
        <v>32.0631067961165</v>
      </c>
      <c r="R29" s="16"/>
      <c r="S29" s="45">
        <v>529.9</v>
      </c>
      <c r="T29" s="48">
        <v>16.73</v>
      </c>
      <c r="U29" s="52">
        <f t="shared" si="3"/>
        <v>302.27</v>
      </c>
      <c r="V29" s="55">
        <f t="shared" si="26"/>
        <v>1770.5564853556482</v>
      </c>
      <c r="W29" s="55">
        <f t="shared" si="14"/>
        <v>31.673640167364013</v>
      </c>
      <c r="X29" s="16"/>
      <c r="Y29" s="45">
        <v>525.4</v>
      </c>
      <c r="Z29" s="48">
        <v>16.809999999999999</v>
      </c>
      <c r="AA29" s="52">
        <f t="shared" si="4"/>
        <v>302.19</v>
      </c>
      <c r="AB29" s="55">
        <f t="shared" si="27"/>
        <v>1747.1659726353362</v>
      </c>
      <c r="AC29" s="55">
        <f t="shared" si="15"/>
        <v>31.255205234979179</v>
      </c>
      <c r="AD29" s="16"/>
      <c r="AE29" s="45">
        <v>524.70000000000005</v>
      </c>
      <c r="AF29" s="48">
        <v>16.71</v>
      </c>
      <c r="AG29" s="52">
        <f t="shared" si="5"/>
        <v>302.29000000000002</v>
      </c>
      <c r="AH29" s="55">
        <f t="shared" si="28"/>
        <v>1755.2800718132853</v>
      </c>
      <c r="AI29" s="55">
        <f t="shared" si="16"/>
        <v>31.400359066427288</v>
      </c>
      <c r="AJ29" s="16"/>
      <c r="AK29" s="45">
        <v>525.9</v>
      </c>
      <c r="AL29" s="48">
        <v>17.12</v>
      </c>
      <c r="AM29" s="52">
        <f t="shared" si="6"/>
        <v>301.88</v>
      </c>
      <c r="AN29" s="55">
        <f t="shared" si="29"/>
        <v>1717.1617990654204</v>
      </c>
      <c r="AO29" s="55">
        <f t="shared" si="17"/>
        <v>30.71845794392523</v>
      </c>
      <c r="AP29" s="16"/>
      <c r="AQ29" s="45">
        <v>526.6</v>
      </c>
      <c r="AR29" s="48">
        <v>17.77</v>
      </c>
      <c r="AS29" s="52">
        <f t="shared" si="7"/>
        <v>301.23</v>
      </c>
      <c r="AT29" s="55">
        <f t="shared" si="30"/>
        <v>1656.552616769837</v>
      </c>
      <c r="AU29" s="55">
        <f t="shared" si="18"/>
        <v>29.634214969048962</v>
      </c>
      <c r="AV29" s="16"/>
      <c r="AW29" s="45">
        <v>527.20000000000005</v>
      </c>
      <c r="AX29" s="48">
        <v>18.510000000000002</v>
      </c>
      <c r="AY29" s="52">
        <f t="shared" si="8"/>
        <v>300.49</v>
      </c>
      <c r="AZ29" s="55">
        <f t="shared" si="19"/>
        <v>1592.1383036196651</v>
      </c>
      <c r="BA29" s="55">
        <f t="shared" si="20"/>
        <v>28.481901674770395</v>
      </c>
      <c r="BB29" s="16"/>
      <c r="BC29" s="45">
        <v>525.6</v>
      </c>
      <c r="BD29" s="48">
        <v>18.73</v>
      </c>
      <c r="BE29" s="52">
        <f t="shared" si="9"/>
        <v>300.27</v>
      </c>
      <c r="BF29" s="55">
        <f t="shared" si="31"/>
        <v>1568.6620395088094</v>
      </c>
      <c r="BG29" s="55">
        <f t="shared" si="21"/>
        <v>28.061932728243459</v>
      </c>
      <c r="BI29" s="45">
        <v>525.70000000000005</v>
      </c>
      <c r="BJ29" s="48">
        <v>18.95</v>
      </c>
      <c r="BK29" s="52">
        <f t="shared" si="10"/>
        <v>300.05</v>
      </c>
      <c r="BL29" s="55">
        <f t="shared" si="32"/>
        <v>1550.7456464379948</v>
      </c>
      <c r="BM29" s="55">
        <f t="shared" si="22"/>
        <v>27.741424802110821</v>
      </c>
    </row>
    <row r="30" spans="1:65" x14ac:dyDescent="0.2">
      <c r="A30" s="45">
        <v>550.9</v>
      </c>
      <c r="B30" s="48">
        <v>16.97</v>
      </c>
      <c r="C30" s="52">
        <f t="shared" si="0"/>
        <v>302.02999999999997</v>
      </c>
      <c r="D30" s="55">
        <f t="shared" si="23"/>
        <v>1814.6912197996467</v>
      </c>
      <c r="E30" s="55">
        <f t="shared" si="11"/>
        <v>32.463170300530351</v>
      </c>
      <c r="F30" s="16"/>
      <c r="G30" s="45">
        <v>547.79999999999995</v>
      </c>
      <c r="H30" s="48">
        <v>17.07</v>
      </c>
      <c r="I30" s="52">
        <f t="shared" si="1"/>
        <v>301.93</v>
      </c>
      <c r="J30" s="55">
        <f t="shared" si="24"/>
        <v>1793.9086115992966</v>
      </c>
      <c r="K30" s="55">
        <f t="shared" si="12"/>
        <v>32.091388400702982</v>
      </c>
      <c r="L30" s="16"/>
      <c r="M30" s="45">
        <v>548.9</v>
      </c>
      <c r="N30" s="48">
        <v>17.059999999999999</v>
      </c>
      <c r="O30" s="52">
        <f t="shared" si="2"/>
        <v>301.94</v>
      </c>
      <c r="P30" s="55">
        <f t="shared" si="25"/>
        <v>1798.5644783118405</v>
      </c>
      <c r="Q30" s="55">
        <f t="shared" si="13"/>
        <v>32.174677608440795</v>
      </c>
      <c r="R30" s="16"/>
      <c r="S30" s="45">
        <v>552.6</v>
      </c>
      <c r="T30" s="48">
        <v>17.36</v>
      </c>
      <c r="U30" s="52">
        <f t="shared" si="3"/>
        <v>301.64</v>
      </c>
      <c r="V30" s="55">
        <f t="shared" si="26"/>
        <v>1779.397465437788</v>
      </c>
      <c r="W30" s="55">
        <f t="shared" si="14"/>
        <v>31.831797235023043</v>
      </c>
      <c r="X30" s="16"/>
      <c r="Y30" s="45">
        <v>549.1</v>
      </c>
      <c r="Z30" s="48">
        <v>17.45</v>
      </c>
      <c r="AA30" s="52">
        <f t="shared" si="4"/>
        <v>301.55</v>
      </c>
      <c r="AB30" s="55">
        <f t="shared" si="27"/>
        <v>1759.0080229226362</v>
      </c>
      <c r="AC30" s="55">
        <f t="shared" si="15"/>
        <v>31.467048710601723</v>
      </c>
      <c r="AD30" s="16"/>
      <c r="AE30" s="45">
        <v>548.20000000000005</v>
      </c>
      <c r="AF30" s="48">
        <v>17.350000000000001</v>
      </c>
      <c r="AG30" s="52">
        <f t="shared" si="5"/>
        <v>301.64999999999998</v>
      </c>
      <c r="AH30" s="55">
        <f t="shared" si="28"/>
        <v>1766.2466858789624</v>
      </c>
      <c r="AI30" s="55">
        <f t="shared" si="16"/>
        <v>31.596541786743515</v>
      </c>
      <c r="AJ30" s="16"/>
      <c r="AK30" s="45">
        <v>550.29999999999995</v>
      </c>
      <c r="AL30" s="48">
        <v>17.739999999999998</v>
      </c>
      <c r="AM30" s="52">
        <f t="shared" si="6"/>
        <v>301.26</v>
      </c>
      <c r="AN30" s="55">
        <f t="shared" si="29"/>
        <v>1734.0343855693347</v>
      </c>
      <c r="AO30" s="55">
        <f t="shared" si="17"/>
        <v>31.020293122886134</v>
      </c>
      <c r="AP30" s="16"/>
      <c r="AQ30" s="45">
        <v>554.9</v>
      </c>
      <c r="AR30" s="48">
        <v>18.46</v>
      </c>
      <c r="AS30" s="52">
        <f t="shared" si="7"/>
        <v>300.54000000000002</v>
      </c>
      <c r="AT30" s="55">
        <f t="shared" si="30"/>
        <v>1680.3309859154929</v>
      </c>
      <c r="AU30" s="55">
        <f t="shared" si="18"/>
        <v>30.059588299024917</v>
      </c>
      <c r="AV30" s="16"/>
      <c r="AW30" s="45">
        <v>551.20000000000005</v>
      </c>
      <c r="AX30" s="48">
        <v>19.12</v>
      </c>
      <c r="AY30" s="52">
        <f t="shared" si="8"/>
        <v>299.88</v>
      </c>
      <c r="AZ30" s="55">
        <f t="shared" si="19"/>
        <v>1611.5104602510462</v>
      </c>
      <c r="BA30" s="55">
        <f t="shared" si="20"/>
        <v>28.82845188284519</v>
      </c>
      <c r="BB30" s="16"/>
      <c r="BC30" s="45">
        <v>548</v>
      </c>
      <c r="BD30" s="48">
        <v>19.420000000000002</v>
      </c>
      <c r="BE30" s="52">
        <f t="shared" si="9"/>
        <v>299.58</v>
      </c>
      <c r="BF30" s="55">
        <f t="shared" si="31"/>
        <v>1577.4047373841399</v>
      </c>
      <c r="BG30" s="55">
        <f t="shared" si="21"/>
        <v>28.218331616889802</v>
      </c>
      <c r="BI30" s="45">
        <v>548.79999999999995</v>
      </c>
      <c r="BJ30" s="48">
        <v>19.53</v>
      </c>
      <c r="BK30" s="52">
        <f t="shared" si="10"/>
        <v>299.47000000000003</v>
      </c>
      <c r="BL30" s="55">
        <f t="shared" si="32"/>
        <v>1570.8100358422937</v>
      </c>
      <c r="BM30" s="55">
        <f t="shared" si="22"/>
        <v>28.100358422939063</v>
      </c>
    </row>
    <row r="31" spans="1:65" x14ac:dyDescent="0.2">
      <c r="A31" s="45">
        <v>574.5</v>
      </c>
      <c r="B31" s="48">
        <v>17.670000000000002</v>
      </c>
      <c r="C31" s="52">
        <f t="shared" si="0"/>
        <v>301.33</v>
      </c>
      <c r="D31" s="55">
        <f t="shared" si="23"/>
        <v>1817.4617996604411</v>
      </c>
      <c r="E31" s="55">
        <f t="shared" si="11"/>
        <v>32.512733446519519</v>
      </c>
      <c r="F31" s="16"/>
      <c r="G31" s="45">
        <v>577.20000000000005</v>
      </c>
      <c r="H31" s="48">
        <v>17.86</v>
      </c>
      <c r="I31" s="52">
        <f t="shared" si="1"/>
        <v>301.14</v>
      </c>
      <c r="J31" s="55">
        <f t="shared" si="24"/>
        <v>1806.5778275475927</v>
      </c>
      <c r="K31" s="55">
        <f t="shared" si="12"/>
        <v>32.318029115341552</v>
      </c>
      <c r="L31" s="16"/>
      <c r="M31" s="45">
        <v>577.20000000000005</v>
      </c>
      <c r="N31" s="48">
        <v>17.75</v>
      </c>
      <c r="O31" s="52">
        <f t="shared" si="2"/>
        <v>301.25</v>
      </c>
      <c r="P31" s="55">
        <f t="shared" si="25"/>
        <v>1817.7735211267607</v>
      </c>
      <c r="Q31" s="55">
        <f t="shared" si="13"/>
        <v>32.518309859154932</v>
      </c>
      <c r="R31" s="16"/>
      <c r="S31" s="45">
        <v>579.1</v>
      </c>
      <c r="T31" s="48">
        <v>18.03</v>
      </c>
      <c r="U31" s="52">
        <f t="shared" si="3"/>
        <v>300.97000000000003</v>
      </c>
      <c r="V31" s="55">
        <f t="shared" si="26"/>
        <v>1795.4348308374931</v>
      </c>
      <c r="W31" s="55">
        <f t="shared" si="14"/>
        <v>32.11869107043816</v>
      </c>
      <c r="X31" s="16"/>
      <c r="Y31" s="45">
        <v>571.6</v>
      </c>
      <c r="Z31" s="48">
        <v>18.100000000000001</v>
      </c>
      <c r="AA31" s="52">
        <f t="shared" si="4"/>
        <v>300.89999999999998</v>
      </c>
      <c r="AB31" s="55">
        <f t="shared" si="27"/>
        <v>1765.3281767955798</v>
      </c>
      <c r="AC31" s="55">
        <f t="shared" si="15"/>
        <v>31.580110497237566</v>
      </c>
      <c r="AD31" s="16"/>
      <c r="AE31" s="45">
        <v>580</v>
      </c>
      <c r="AF31" s="48">
        <v>18.079999999999998</v>
      </c>
      <c r="AG31" s="52">
        <f t="shared" si="5"/>
        <v>300.92</v>
      </c>
      <c r="AH31" s="55">
        <f t="shared" si="28"/>
        <v>1793.2522123893807</v>
      </c>
      <c r="AI31" s="55">
        <f t="shared" si="16"/>
        <v>32.079646017699119</v>
      </c>
      <c r="AJ31" s="16"/>
      <c r="AK31" s="45">
        <v>574</v>
      </c>
      <c r="AL31" s="48">
        <v>18.350000000000001</v>
      </c>
      <c r="AM31" s="52">
        <f t="shared" si="6"/>
        <v>300.64999999999998</v>
      </c>
      <c r="AN31" s="55">
        <f t="shared" si="29"/>
        <v>1748.5885558583104</v>
      </c>
      <c r="AO31" s="55">
        <f t="shared" si="17"/>
        <v>31.280653950953678</v>
      </c>
      <c r="AP31" s="16"/>
      <c r="AQ31" s="45">
        <v>575.20000000000005</v>
      </c>
      <c r="AR31" s="48">
        <v>19.03</v>
      </c>
      <c r="AS31" s="52">
        <f t="shared" si="7"/>
        <v>299.97000000000003</v>
      </c>
      <c r="AT31" s="55">
        <f t="shared" si="30"/>
        <v>1689.6311087756173</v>
      </c>
      <c r="AU31" s="55">
        <f t="shared" si="18"/>
        <v>30.225959012086179</v>
      </c>
      <c r="AV31" s="16"/>
      <c r="AW31" s="45">
        <v>575.29999999999995</v>
      </c>
      <c r="AX31" s="48">
        <v>19.78</v>
      </c>
      <c r="AY31" s="52">
        <f t="shared" si="8"/>
        <v>299.22000000000003</v>
      </c>
      <c r="AZ31" s="55">
        <f t="shared" si="19"/>
        <v>1625.8478260869563</v>
      </c>
      <c r="BA31" s="55">
        <f t="shared" si="20"/>
        <v>29.08493427704752</v>
      </c>
      <c r="BB31" s="16"/>
      <c r="BC31" s="45">
        <v>576.79999999999995</v>
      </c>
      <c r="BD31" s="48">
        <v>20.13</v>
      </c>
      <c r="BE31" s="52">
        <f t="shared" si="9"/>
        <v>298.87</v>
      </c>
      <c r="BF31" s="55">
        <f t="shared" si="31"/>
        <v>1601.7446597118726</v>
      </c>
      <c r="BG31" s="55">
        <f t="shared" si="21"/>
        <v>28.653750620963734</v>
      </c>
      <c r="BI31" s="45">
        <v>572.6</v>
      </c>
      <c r="BJ31" s="48">
        <v>20.2</v>
      </c>
      <c r="BK31" s="52">
        <f t="shared" si="10"/>
        <v>298.8</v>
      </c>
      <c r="BL31" s="55">
        <f t="shared" si="32"/>
        <v>1584.5712871287128</v>
      </c>
      <c r="BM31" s="55">
        <f t="shared" si="22"/>
        <v>28.346534653465348</v>
      </c>
    </row>
    <row r="32" spans="1:65" x14ac:dyDescent="0.2">
      <c r="A32" s="46">
        <v>597.79999999999995</v>
      </c>
      <c r="B32" s="50">
        <v>18.23</v>
      </c>
      <c r="C32" s="53">
        <f t="shared" si="0"/>
        <v>300.77</v>
      </c>
      <c r="D32" s="56">
        <f t="shared" si="23"/>
        <v>1833.0784421283597</v>
      </c>
      <c r="E32" s="56">
        <f t="shared" si="11"/>
        <v>32.792100932528797</v>
      </c>
      <c r="F32" s="16"/>
      <c r="G32" s="46">
        <v>601.6</v>
      </c>
      <c r="H32" s="50">
        <v>18.489999999999998</v>
      </c>
      <c r="I32" s="53">
        <f t="shared" si="1"/>
        <v>300.51</v>
      </c>
      <c r="J32" s="56">
        <f t="shared" si="24"/>
        <v>1818.7906976744189</v>
      </c>
      <c r="K32" s="56">
        <f t="shared" si="12"/>
        <v>32.536506219578158</v>
      </c>
      <c r="L32" s="16"/>
      <c r="M32" s="46">
        <v>602.1</v>
      </c>
      <c r="N32" s="50">
        <v>18.329999999999998</v>
      </c>
      <c r="O32" s="53">
        <f t="shared" si="2"/>
        <v>300.67</v>
      </c>
      <c r="P32" s="56">
        <f t="shared" si="25"/>
        <v>1836.1914893617022</v>
      </c>
      <c r="Q32" s="56">
        <f t="shared" si="13"/>
        <v>32.847790507364977</v>
      </c>
      <c r="R32" s="16"/>
      <c r="S32" s="46">
        <v>600.29999999999995</v>
      </c>
      <c r="T32" s="50">
        <v>18.579999999999998</v>
      </c>
      <c r="U32" s="53">
        <f t="shared" si="3"/>
        <v>300.42</v>
      </c>
      <c r="V32" s="56">
        <f t="shared" si="26"/>
        <v>1806.0694294940797</v>
      </c>
      <c r="W32" s="56">
        <f t="shared" si="14"/>
        <v>32.308934337997847</v>
      </c>
      <c r="X32" s="16"/>
      <c r="Y32" s="46">
        <v>601.5</v>
      </c>
      <c r="Z32" s="50">
        <v>18.73</v>
      </c>
      <c r="AA32" s="53">
        <f t="shared" si="4"/>
        <v>300.27</v>
      </c>
      <c r="AB32" s="56">
        <f t="shared" si="27"/>
        <v>1795.1868659903896</v>
      </c>
      <c r="AC32" s="56">
        <f t="shared" si="15"/>
        <v>32.114255205552588</v>
      </c>
      <c r="AD32" s="16"/>
      <c r="AE32" s="46">
        <v>601.4</v>
      </c>
      <c r="AF32" s="50">
        <v>18.63</v>
      </c>
      <c r="AG32" s="53">
        <f t="shared" si="5"/>
        <v>300.37</v>
      </c>
      <c r="AH32" s="56">
        <f t="shared" si="28"/>
        <v>1804.52281266774</v>
      </c>
      <c r="AI32" s="56">
        <f t="shared" si="16"/>
        <v>32.281266774020395</v>
      </c>
      <c r="AJ32" s="16"/>
      <c r="AK32" s="46">
        <v>596.79999999999995</v>
      </c>
      <c r="AL32" s="50">
        <v>18.850000000000001</v>
      </c>
      <c r="AM32" s="53">
        <f t="shared" si="6"/>
        <v>300.14999999999998</v>
      </c>
      <c r="AN32" s="56">
        <f t="shared" si="29"/>
        <v>1769.8206896551719</v>
      </c>
      <c r="AO32" s="56">
        <f t="shared" si="17"/>
        <v>31.660477453580896</v>
      </c>
      <c r="AP32" s="16"/>
      <c r="AQ32" s="46">
        <v>605</v>
      </c>
      <c r="AR32" s="50">
        <v>19.739999999999998</v>
      </c>
      <c r="AS32" s="53">
        <f t="shared" si="7"/>
        <v>299.26</v>
      </c>
      <c r="AT32" s="56">
        <f t="shared" si="30"/>
        <v>1713.2472137791287</v>
      </c>
      <c r="AU32" s="56">
        <f t="shared" si="18"/>
        <v>30.6484295845998</v>
      </c>
      <c r="AV32" s="16"/>
      <c r="AW32" s="46">
        <v>598.9</v>
      </c>
      <c r="AX32" s="50">
        <v>20.41</v>
      </c>
      <c r="AY32" s="53">
        <f t="shared" si="8"/>
        <v>298.58999999999997</v>
      </c>
      <c r="AZ32" s="56">
        <f t="shared" si="19"/>
        <v>1640.2993630573246</v>
      </c>
      <c r="BA32" s="56">
        <f t="shared" si="20"/>
        <v>29.343459088682017</v>
      </c>
      <c r="BB32" s="16"/>
      <c r="BC32" s="46">
        <v>601.20000000000005</v>
      </c>
      <c r="BD32" s="50">
        <v>20.76</v>
      </c>
      <c r="BE32" s="53">
        <f t="shared" si="9"/>
        <v>298.24</v>
      </c>
      <c r="BF32" s="56">
        <f t="shared" si="31"/>
        <v>1618.8381502890172</v>
      </c>
      <c r="BG32" s="56">
        <f t="shared" si="21"/>
        <v>28.959537572254334</v>
      </c>
      <c r="BI32" s="46">
        <v>601.79999999999995</v>
      </c>
      <c r="BJ32" s="50">
        <v>20.83</v>
      </c>
      <c r="BK32" s="53">
        <f t="shared" si="10"/>
        <v>298.17</v>
      </c>
      <c r="BL32" s="56">
        <f t="shared" si="32"/>
        <v>1615.0081613058089</v>
      </c>
      <c r="BM32" s="56">
        <f t="shared" si="22"/>
        <v>28.891022563610179</v>
      </c>
    </row>
    <row r="33" spans="1:65" s="34" customFormat="1" x14ac:dyDescent="0.2">
      <c r="A33" s="32" t="s">
        <v>41</v>
      </c>
      <c r="B33" s="32"/>
      <c r="C33" s="33"/>
      <c r="E33" s="32">
        <f>TRIMMEAN(E8:E32,0.4)</f>
        <v>30.282900091872122</v>
      </c>
      <c r="F33" s="32"/>
      <c r="G33" s="32" t="s">
        <v>41</v>
      </c>
      <c r="H33" s="32"/>
      <c r="I33" s="33"/>
      <c r="K33" s="32">
        <f>TRIMMEAN(K8:K32,0.4)</f>
        <v>30.045521733267552</v>
      </c>
      <c r="L33" s="32"/>
      <c r="M33" s="32" t="s">
        <v>41</v>
      </c>
      <c r="N33" s="32"/>
      <c r="O33" s="33"/>
      <c r="Q33" s="32">
        <f>TRIMMEAN(Q8:Q32,0.4)</f>
        <v>29.91444527141995</v>
      </c>
      <c r="R33" s="32"/>
      <c r="S33" s="32" t="s">
        <v>41</v>
      </c>
      <c r="T33" s="32"/>
      <c r="U33" s="33"/>
      <c r="W33" s="32">
        <f>TRIMMEAN(W8:W32,0.4)</f>
        <v>29.749919947363903</v>
      </c>
      <c r="X33" s="32"/>
      <c r="Y33" s="32" t="s">
        <v>41</v>
      </c>
      <c r="Z33" s="32"/>
      <c r="AA33" s="33"/>
      <c r="AC33" s="32">
        <f>TRIMMEAN(AC8:AC32,0.4)</f>
        <v>29.384325482003351</v>
      </c>
      <c r="AD33" s="32"/>
      <c r="AE33" s="32" t="s">
        <v>41</v>
      </c>
      <c r="AF33" s="32"/>
      <c r="AG33" s="33"/>
      <c r="AI33" s="32">
        <f>TRIMMEAN(AI8:AI32,0.4)</f>
        <v>29.30012752520242</v>
      </c>
      <c r="AJ33" s="32"/>
      <c r="AK33" s="32" t="s">
        <v>41</v>
      </c>
      <c r="AL33" s="32"/>
      <c r="AM33" s="33"/>
      <c r="AO33" s="32">
        <f>TRIMMEAN(AO8:AO32,0.4)</f>
        <v>28.65584780707632</v>
      </c>
      <c r="AP33" s="32"/>
      <c r="AQ33" s="32" t="s">
        <v>41</v>
      </c>
      <c r="AR33" s="32"/>
      <c r="AS33" s="33"/>
      <c r="AU33" s="32">
        <f>TRIMMEAN(AU8:AU32,0.4)</f>
        <v>27.425532925530337</v>
      </c>
      <c r="AV33" s="32"/>
      <c r="AW33" s="32" t="s">
        <v>41</v>
      </c>
      <c r="AX33" s="32"/>
      <c r="AY33" s="33"/>
      <c r="BA33" s="32">
        <f>TRIMMEAN(BA8:BA32,0.4)</f>
        <v>26.266398381003878</v>
      </c>
      <c r="BB33" s="32"/>
      <c r="BC33" s="32" t="s">
        <v>41</v>
      </c>
      <c r="BD33" s="32"/>
      <c r="BE33" s="33"/>
      <c r="BG33" s="32">
        <f>TRIMMEAN(BG8:BG32,0.4)</f>
        <v>25.960482988919733</v>
      </c>
      <c r="BI33" s="32" t="s">
        <v>41</v>
      </c>
      <c r="BJ33" s="32"/>
      <c r="BK33" s="33"/>
      <c r="BM33" s="32">
        <f>TRIMMEAN(BM8:BM32,0.4)</f>
        <v>24.799114427138118</v>
      </c>
    </row>
    <row r="34" spans="1:65" x14ac:dyDescent="0.2">
      <c r="A34" s="35"/>
      <c r="B34" s="35"/>
      <c r="C34" s="35"/>
      <c r="D34" s="36"/>
      <c r="E34" s="35"/>
      <c r="F34" s="35"/>
      <c r="G34" s="35"/>
      <c r="H34" s="35"/>
      <c r="I34" s="35"/>
      <c r="J34" s="36"/>
      <c r="K34" s="35"/>
      <c r="L34" s="35"/>
      <c r="M34" s="35"/>
      <c r="N34" s="35"/>
      <c r="O34" s="35"/>
      <c r="P34" s="36"/>
      <c r="Q34" s="35"/>
      <c r="R34" s="35"/>
      <c r="S34" s="35"/>
      <c r="T34" s="35"/>
      <c r="U34" s="35"/>
      <c r="V34" s="36"/>
      <c r="W34" s="35"/>
      <c r="X34" s="35"/>
      <c r="Y34" s="35"/>
      <c r="Z34" s="35"/>
      <c r="AA34" s="35"/>
      <c r="AB34" s="36"/>
      <c r="AC34" s="35"/>
      <c r="AD34" s="35"/>
      <c r="AE34" s="35"/>
      <c r="AF34" s="35"/>
      <c r="AG34" s="35"/>
      <c r="AH34" s="36"/>
      <c r="AI34" s="35"/>
      <c r="AJ34" s="35"/>
      <c r="AK34" s="35"/>
      <c r="AL34" s="35"/>
      <c r="AM34" s="35"/>
      <c r="AN34" s="36"/>
      <c r="AO34" s="35"/>
      <c r="AP34" s="35"/>
      <c r="AQ34" s="35"/>
      <c r="AR34" s="35"/>
      <c r="AS34" s="35"/>
      <c r="AT34" s="36"/>
      <c r="AU34" s="35"/>
      <c r="AV34" s="35"/>
      <c r="AW34" s="35"/>
      <c r="AX34" s="35"/>
      <c r="AY34" s="35"/>
      <c r="AZ34" s="36"/>
      <c r="BA34" s="35"/>
      <c r="BB34" s="35"/>
      <c r="BC34" s="35"/>
      <c r="BD34" s="35"/>
      <c r="BE34" s="35"/>
      <c r="BF34" s="36"/>
      <c r="BG34" s="35"/>
      <c r="BI34" s="35"/>
      <c r="BJ34" s="35"/>
      <c r="BK34" s="35"/>
      <c r="BL34" s="36"/>
      <c r="BM34" s="35"/>
    </row>
    <row r="35" spans="1:65" ht="15" x14ac:dyDescent="0.2">
      <c r="A35" s="41" t="s">
        <v>8</v>
      </c>
      <c r="B35" s="73" t="str">
        <f>B4</f>
        <v>0°</v>
      </c>
      <c r="C35" s="60" t="s">
        <v>32</v>
      </c>
      <c r="D35" s="61"/>
      <c r="E35" s="40">
        <v>0</v>
      </c>
      <c r="F35" s="16"/>
      <c r="G35" s="41" t="s">
        <v>8</v>
      </c>
      <c r="H35" s="73" t="str">
        <f>H4</f>
        <v>0.5°</v>
      </c>
      <c r="I35" s="60" t="s">
        <v>32</v>
      </c>
      <c r="J35" s="61"/>
      <c r="K35" s="40">
        <v>0</v>
      </c>
      <c r="L35" s="16"/>
      <c r="M35" s="41" t="s">
        <v>8</v>
      </c>
      <c r="N35" s="73" t="str">
        <f>N4</f>
        <v>1°</v>
      </c>
      <c r="O35" s="60" t="s">
        <v>32</v>
      </c>
      <c r="P35" s="61"/>
      <c r="Q35" s="40">
        <v>0</v>
      </c>
      <c r="R35" s="16"/>
      <c r="S35" s="41" t="s">
        <v>8</v>
      </c>
      <c r="T35" s="73" t="str">
        <f>T4</f>
        <v>1.5°</v>
      </c>
      <c r="U35" s="60" t="s">
        <v>32</v>
      </c>
      <c r="V35" s="61"/>
      <c r="W35" s="40">
        <v>0</v>
      </c>
      <c r="X35" s="16"/>
      <c r="Y35" s="41" t="s">
        <v>8</v>
      </c>
      <c r="Z35" s="73" t="str">
        <f>Z4</f>
        <v>2°</v>
      </c>
      <c r="AA35" s="60" t="s">
        <v>32</v>
      </c>
      <c r="AB35" s="61"/>
      <c r="AC35" s="40">
        <v>0</v>
      </c>
      <c r="AD35" s="35"/>
      <c r="AE35" s="41" t="s">
        <v>8</v>
      </c>
      <c r="AF35" s="73" t="str">
        <f>AF4</f>
        <v>2.5°</v>
      </c>
      <c r="AG35" s="60" t="s">
        <v>32</v>
      </c>
      <c r="AH35" s="61"/>
      <c r="AI35" s="40">
        <v>0</v>
      </c>
      <c r="AJ35" s="16"/>
      <c r="AK35" s="41" t="s">
        <v>8</v>
      </c>
      <c r="AL35" s="73" t="str">
        <f>AL4</f>
        <v>3°</v>
      </c>
      <c r="AM35" s="60" t="s">
        <v>32</v>
      </c>
      <c r="AN35" s="61"/>
      <c r="AO35" s="40">
        <v>0</v>
      </c>
      <c r="AP35" s="16"/>
      <c r="AQ35" s="41" t="s">
        <v>8</v>
      </c>
      <c r="AR35" s="73" t="str">
        <f>AR4</f>
        <v>3.5°</v>
      </c>
      <c r="AS35" s="60" t="s">
        <v>32</v>
      </c>
      <c r="AT35" s="61"/>
      <c r="AU35" s="40">
        <v>0</v>
      </c>
      <c r="AV35" s="16"/>
      <c r="AW35" s="41" t="s">
        <v>8</v>
      </c>
      <c r="AX35" s="73" t="str">
        <f>AX4</f>
        <v>4°</v>
      </c>
      <c r="AY35" s="60" t="s">
        <v>32</v>
      </c>
      <c r="AZ35" s="61"/>
      <c r="BA35" s="40">
        <v>0</v>
      </c>
      <c r="BB35" s="16"/>
      <c r="BC35" s="41" t="s">
        <v>8</v>
      </c>
      <c r="BD35" s="73" t="str">
        <f>BD4</f>
        <v>4.5°</v>
      </c>
      <c r="BE35" s="60" t="s">
        <v>32</v>
      </c>
      <c r="BF35" s="61"/>
      <c r="BG35" s="40">
        <v>0</v>
      </c>
      <c r="BI35" s="41" t="s">
        <v>8</v>
      </c>
      <c r="BJ35" s="73" t="str">
        <f>BJ4</f>
        <v>5°</v>
      </c>
      <c r="BK35" s="60" t="s">
        <v>32</v>
      </c>
      <c r="BL35" s="61"/>
      <c r="BM35" s="40">
        <v>0</v>
      </c>
    </row>
    <row r="36" spans="1:65" ht="15" x14ac:dyDescent="0.2">
      <c r="A36" s="41" t="s">
        <v>7</v>
      </c>
      <c r="B36" s="73" t="s">
        <v>42</v>
      </c>
      <c r="C36" s="42"/>
      <c r="D36" s="42"/>
      <c r="E36" s="42"/>
      <c r="F36" s="16"/>
      <c r="G36" s="41" t="s">
        <v>7</v>
      </c>
      <c r="H36" s="73" t="str">
        <f>B36</f>
        <v>1.8bar</v>
      </c>
      <c r="I36" s="42"/>
      <c r="J36" s="42"/>
      <c r="K36" s="42"/>
      <c r="L36" s="16"/>
      <c r="M36" s="41" t="s">
        <v>7</v>
      </c>
      <c r="N36" s="73" t="str">
        <f>B36</f>
        <v>1.8bar</v>
      </c>
      <c r="O36" s="42"/>
      <c r="P36" s="42"/>
      <c r="Q36" s="42"/>
      <c r="R36" s="16"/>
      <c r="S36" s="41" t="s">
        <v>7</v>
      </c>
      <c r="T36" s="73" t="str">
        <f>B36</f>
        <v>1.8bar</v>
      </c>
      <c r="U36" s="42"/>
      <c r="V36" s="42"/>
      <c r="W36" s="42"/>
      <c r="X36" s="16"/>
      <c r="Y36" s="41" t="s">
        <v>7</v>
      </c>
      <c r="Z36" s="73" t="str">
        <f>B36</f>
        <v>1.8bar</v>
      </c>
      <c r="AA36" s="42"/>
      <c r="AB36" s="42"/>
      <c r="AC36" s="42"/>
      <c r="AE36" s="41" t="s">
        <v>7</v>
      </c>
      <c r="AF36" s="73" t="str">
        <f>B36</f>
        <v>1.8bar</v>
      </c>
      <c r="AG36" s="42"/>
      <c r="AH36" s="42"/>
      <c r="AI36" s="42"/>
      <c r="AJ36" s="16"/>
      <c r="AK36" s="41" t="s">
        <v>7</v>
      </c>
      <c r="AL36" s="73" t="str">
        <f>B36</f>
        <v>1.8bar</v>
      </c>
      <c r="AM36" s="42"/>
      <c r="AN36" s="42"/>
      <c r="AO36" s="42"/>
      <c r="AP36" s="16"/>
      <c r="AQ36" s="41" t="s">
        <v>7</v>
      </c>
      <c r="AR36" s="73" t="str">
        <f>B36</f>
        <v>1.8bar</v>
      </c>
      <c r="AS36" s="42"/>
      <c r="AT36" s="42"/>
      <c r="AU36" s="42"/>
      <c r="AV36" s="16"/>
      <c r="AW36" s="41" t="s">
        <v>7</v>
      </c>
      <c r="AX36" s="73" t="str">
        <f>B36</f>
        <v>1.8bar</v>
      </c>
      <c r="AY36" s="42"/>
      <c r="AZ36" s="42"/>
      <c r="BA36" s="42"/>
      <c r="BB36" s="16"/>
      <c r="BC36" s="41" t="s">
        <v>7</v>
      </c>
      <c r="BD36" s="73" t="str">
        <f>B36</f>
        <v>1.8bar</v>
      </c>
      <c r="BE36" s="42"/>
      <c r="BF36" s="42"/>
      <c r="BG36" s="42"/>
      <c r="BI36" s="41" t="s">
        <v>7</v>
      </c>
      <c r="BJ36" s="73" t="str">
        <f>B36</f>
        <v>1.8bar</v>
      </c>
      <c r="BK36" s="42"/>
      <c r="BL36" s="42"/>
      <c r="BM36" s="42"/>
    </row>
    <row r="37" spans="1:65" ht="15" x14ac:dyDescent="0.2">
      <c r="A37" s="42" t="s">
        <v>6</v>
      </c>
      <c r="B37" s="31" t="s">
        <v>35</v>
      </c>
      <c r="C37" s="57" t="s">
        <v>36</v>
      </c>
      <c r="D37" s="57" t="s">
        <v>37</v>
      </c>
      <c r="E37" s="57" t="s">
        <v>37</v>
      </c>
      <c r="F37" s="16"/>
      <c r="G37" s="42" t="s">
        <v>6</v>
      </c>
      <c r="H37" s="31" t="s">
        <v>35</v>
      </c>
      <c r="I37" s="57" t="s">
        <v>36</v>
      </c>
      <c r="J37" s="57" t="s">
        <v>37</v>
      </c>
      <c r="K37" s="57" t="s">
        <v>37</v>
      </c>
      <c r="L37" s="16"/>
      <c r="M37" s="42" t="s">
        <v>6</v>
      </c>
      <c r="N37" s="31" t="s">
        <v>35</v>
      </c>
      <c r="O37" s="57" t="s">
        <v>36</v>
      </c>
      <c r="P37" s="57" t="s">
        <v>37</v>
      </c>
      <c r="Q37" s="57" t="s">
        <v>37</v>
      </c>
      <c r="R37" s="16"/>
      <c r="S37" s="42" t="s">
        <v>6</v>
      </c>
      <c r="T37" s="31" t="s">
        <v>35</v>
      </c>
      <c r="U37" s="57" t="s">
        <v>36</v>
      </c>
      <c r="V37" s="57" t="s">
        <v>37</v>
      </c>
      <c r="W37" s="57" t="s">
        <v>37</v>
      </c>
      <c r="X37" s="16"/>
      <c r="Y37" s="42" t="s">
        <v>6</v>
      </c>
      <c r="Z37" s="31" t="s">
        <v>35</v>
      </c>
      <c r="AA37" s="57" t="s">
        <v>36</v>
      </c>
      <c r="AB37" s="57" t="s">
        <v>37</v>
      </c>
      <c r="AC37" s="57" t="s">
        <v>37</v>
      </c>
      <c r="AE37" s="42" t="s">
        <v>6</v>
      </c>
      <c r="AF37" s="31" t="s">
        <v>35</v>
      </c>
      <c r="AG37" s="57" t="s">
        <v>36</v>
      </c>
      <c r="AH37" s="57" t="s">
        <v>37</v>
      </c>
      <c r="AI37" s="57" t="s">
        <v>37</v>
      </c>
      <c r="AJ37" s="16"/>
      <c r="AK37" s="42" t="s">
        <v>6</v>
      </c>
      <c r="AL37" s="31" t="s">
        <v>35</v>
      </c>
      <c r="AM37" s="57" t="s">
        <v>36</v>
      </c>
      <c r="AN37" s="57" t="s">
        <v>37</v>
      </c>
      <c r="AO37" s="57" t="s">
        <v>37</v>
      </c>
      <c r="AP37" s="16"/>
      <c r="AQ37" s="42" t="s">
        <v>6</v>
      </c>
      <c r="AR37" s="31" t="s">
        <v>35</v>
      </c>
      <c r="AS37" s="57" t="s">
        <v>36</v>
      </c>
      <c r="AT37" s="57" t="s">
        <v>37</v>
      </c>
      <c r="AU37" s="57" t="s">
        <v>37</v>
      </c>
      <c r="AV37" s="16"/>
      <c r="AW37" s="42" t="s">
        <v>6</v>
      </c>
      <c r="AX37" s="31" t="s">
        <v>35</v>
      </c>
      <c r="AY37" s="57" t="s">
        <v>36</v>
      </c>
      <c r="AZ37" s="57" t="s">
        <v>37</v>
      </c>
      <c r="BA37" s="57" t="s">
        <v>37</v>
      </c>
      <c r="BB37" s="16"/>
      <c r="BC37" s="42" t="s">
        <v>6</v>
      </c>
      <c r="BD37" s="31" t="s">
        <v>35</v>
      </c>
      <c r="BE37" s="57" t="s">
        <v>36</v>
      </c>
      <c r="BF37" s="57" t="s">
        <v>37</v>
      </c>
      <c r="BG37" s="57" t="s">
        <v>37</v>
      </c>
      <c r="BI37" s="42" t="s">
        <v>6</v>
      </c>
      <c r="BJ37" s="31" t="s">
        <v>35</v>
      </c>
      <c r="BK37" s="57" t="s">
        <v>36</v>
      </c>
      <c r="BL37" s="57" t="s">
        <v>37</v>
      </c>
      <c r="BM37" s="57" t="s">
        <v>37</v>
      </c>
    </row>
    <row r="38" spans="1:65" ht="15" x14ac:dyDescent="0.2">
      <c r="A38" s="43" t="s">
        <v>38</v>
      </c>
      <c r="B38" s="31" t="s">
        <v>39</v>
      </c>
      <c r="C38" s="58" t="s">
        <v>39</v>
      </c>
      <c r="D38" s="59" t="s">
        <v>40</v>
      </c>
      <c r="E38" s="59" t="s">
        <v>41</v>
      </c>
      <c r="F38" s="16"/>
      <c r="G38" s="43" t="s">
        <v>38</v>
      </c>
      <c r="H38" s="31" t="s">
        <v>39</v>
      </c>
      <c r="I38" s="58" t="s">
        <v>39</v>
      </c>
      <c r="J38" s="59" t="s">
        <v>40</v>
      </c>
      <c r="K38" s="59" t="s">
        <v>41</v>
      </c>
      <c r="L38" s="16"/>
      <c r="M38" s="43" t="s">
        <v>38</v>
      </c>
      <c r="N38" s="31" t="s">
        <v>39</v>
      </c>
      <c r="O38" s="58" t="s">
        <v>39</v>
      </c>
      <c r="P38" s="59" t="s">
        <v>40</v>
      </c>
      <c r="Q38" s="59" t="s">
        <v>41</v>
      </c>
      <c r="R38" s="16"/>
      <c r="S38" s="43" t="s">
        <v>38</v>
      </c>
      <c r="T38" s="31" t="s">
        <v>39</v>
      </c>
      <c r="U38" s="58" t="s">
        <v>39</v>
      </c>
      <c r="V38" s="59" t="s">
        <v>40</v>
      </c>
      <c r="W38" s="59" t="s">
        <v>41</v>
      </c>
      <c r="X38" s="16"/>
      <c r="Y38" s="43" t="s">
        <v>38</v>
      </c>
      <c r="Z38" s="31" t="s">
        <v>39</v>
      </c>
      <c r="AA38" s="58" t="s">
        <v>39</v>
      </c>
      <c r="AB38" s="59" t="s">
        <v>40</v>
      </c>
      <c r="AC38" s="59" t="s">
        <v>41</v>
      </c>
      <c r="AE38" s="43" t="s">
        <v>38</v>
      </c>
      <c r="AF38" s="31" t="s">
        <v>39</v>
      </c>
      <c r="AG38" s="58" t="s">
        <v>39</v>
      </c>
      <c r="AH38" s="59" t="s">
        <v>40</v>
      </c>
      <c r="AI38" s="59" t="s">
        <v>41</v>
      </c>
      <c r="AJ38" s="16"/>
      <c r="AK38" s="43" t="s">
        <v>38</v>
      </c>
      <c r="AL38" s="31" t="s">
        <v>39</v>
      </c>
      <c r="AM38" s="58" t="s">
        <v>39</v>
      </c>
      <c r="AN38" s="59" t="s">
        <v>40</v>
      </c>
      <c r="AO38" s="59" t="s">
        <v>41</v>
      </c>
      <c r="AP38" s="16"/>
      <c r="AQ38" s="43" t="s">
        <v>38</v>
      </c>
      <c r="AR38" s="31" t="s">
        <v>39</v>
      </c>
      <c r="AS38" s="58" t="s">
        <v>39</v>
      </c>
      <c r="AT38" s="59" t="s">
        <v>40</v>
      </c>
      <c r="AU38" s="59" t="s">
        <v>41</v>
      </c>
      <c r="AV38" s="16"/>
      <c r="AW38" s="43" t="s">
        <v>38</v>
      </c>
      <c r="AX38" s="31" t="s">
        <v>39</v>
      </c>
      <c r="AY38" s="58" t="s">
        <v>39</v>
      </c>
      <c r="AZ38" s="59" t="s">
        <v>40</v>
      </c>
      <c r="BA38" s="59" t="s">
        <v>41</v>
      </c>
      <c r="BB38" s="16"/>
      <c r="BC38" s="43" t="s">
        <v>38</v>
      </c>
      <c r="BD38" s="31" t="s">
        <v>39</v>
      </c>
      <c r="BE38" s="58" t="s">
        <v>39</v>
      </c>
      <c r="BF38" s="59" t="s">
        <v>40</v>
      </c>
      <c r="BG38" s="59" t="s">
        <v>41</v>
      </c>
      <c r="BI38" s="43" t="s">
        <v>38</v>
      </c>
      <c r="BJ38" s="31" t="s">
        <v>39</v>
      </c>
      <c r="BK38" s="58" t="s">
        <v>39</v>
      </c>
      <c r="BL38" s="59" t="s">
        <v>40</v>
      </c>
      <c r="BM38" s="59" t="s">
        <v>41</v>
      </c>
    </row>
    <row r="39" spans="1:65" x14ac:dyDescent="0.2">
      <c r="A39" s="44">
        <v>1.1000000000000001</v>
      </c>
      <c r="B39" s="47">
        <v>0.01</v>
      </c>
      <c r="C39" s="51">
        <f t="shared" ref="C39:C63" si="33">$F$2-B39</f>
        <v>318.99</v>
      </c>
      <c r="D39" s="54">
        <v>0</v>
      </c>
      <c r="E39" s="54">
        <v>0</v>
      </c>
      <c r="F39" s="16"/>
      <c r="G39" s="44">
        <v>1</v>
      </c>
      <c r="H39" s="47">
        <v>0.02</v>
      </c>
      <c r="I39" s="51">
        <f t="shared" ref="I39:I63" si="34">$F$2-H39</f>
        <v>318.98</v>
      </c>
      <c r="J39" s="54">
        <v>0</v>
      </c>
      <c r="K39" s="54">
        <v>0</v>
      </c>
      <c r="L39" s="16"/>
      <c r="M39" s="44">
        <v>0</v>
      </c>
      <c r="N39" s="47">
        <v>0</v>
      </c>
      <c r="O39" s="51">
        <f t="shared" ref="O39:O58" si="35">$F$2-N39</f>
        <v>319</v>
      </c>
      <c r="P39" s="54">
        <v>0</v>
      </c>
      <c r="Q39" s="54">
        <v>0</v>
      </c>
      <c r="R39" s="16"/>
      <c r="S39" s="44">
        <v>0</v>
      </c>
      <c r="T39" s="47">
        <v>0</v>
      </c>
      <c r="U39" s="51">
        <f t="shared" ref="U39:U63" si="36">$F$2-T39</f>
        <v>319</v>
      </c>
      <c r="V39" s="54">
        <v>0</v>
      </c>
      <c r="W39" s="54">
        <v>0</v>
      </c>
      <c r="X39" s="16"/>
      <c r="Y39" s="44">
        <v>1</v>
      </c>
      <c r="Z39" s="47">
        <v>0</v>
      </c>
      <c r="AA39" s="51">
        <f t="shared" ref="AA39:AA63" si="37">$F$2-Z39</f>
        <v>319</v>
      </c>
      <c r="AB39" s="54">
        <v>0</v>
      </c>
      <c r="AC39" s="54">
        <v>0</v>
      </c>
      <c r="AE39" s="44">
        <v>1.3</v>
      </c>
      <c r="AF39" s="47">
        <v>0.04</v>
      </c>
      <c r="AG39" s="51">
        <f t="shared" ref="AG39:AG63" si="38">$F$2-AF39</f>
        <v>318.95999999999998</v>
      </c>
      <c r="AH39" s="54">
        <v>0</v>
      </c>
      <c r="AI39" s="54">
        <v>0</v>
      </c>
      <c r="AJ39" s="16"/>
      <c r="AK39" s="44">
        <v>1.1000000000000001</v>
      </c>
      <c r="AL39" s="47">
        <v>-0.01</v>
      </c>
      <c r="AM39" s="51">
        <f t="shared" ref="AM39:AM63" si="39">$F$2-AL39</f>
        <v>319.01</v>
      </c>
      <c r="AN39" s="54">
        <v>0</v>
      </c>
      <c r="AO39" s="54">
        <v>0</v>
      </c>
      <c r="AP39" s="16"/>
      <c r="AQ39" s="44">
        <v>0.8</v>
      </c>
      <c r="AR39" s="47">
        <v>0.03</v>
      </c>
      <c r="AS39" s="51">
        <f t="shared" ref="AS39:AS63" si="40">$F$2-AR39</f>
        <v>318.97000000000003</v>
      </c>
      <c r="AT39" s="54">
        <v>0</v>
      </c>
      <c r="AU39" s="54">
        <v>0</v>
      </c>
      <c r="AV39" s="16"/>
      <c r="AW39" s="44">
        <v>0.8</v>
      </c>
      <c r="AX39" s="47">
        <v>0</v>
      </c>
      <c r="AY39" s="51">
        <f t="shared" ref="AY39:AY63" si="41">$F$2-AX39</f>
        <v>319</v>
      </c>
      <c r="AZ39" s="54">
        <v>0</v>
      </c>
      <c r="BA39" s="54">
        <v>0</v>
      </c>
      <c r="BB39" s="16"/>
      <c r="BC39" s="44">
        <v>0</v>
      </c>
      <c r="BD39" s="47">
        <v>0</v>
      </c>
      <c r="BE39" s="51">
        <f t="shared" ref="BE39:BE63" si="42">$F$2-BD39</f>
        <v>319</v>
      </c>
      <c r="BF39" s="54">
        <v>0</v>
      </c>
      <c r="BG39" s="54">
        <v>0</v>
      </c>
      <c r="BI39" s="44">
        <v>1.3</v>
      </c>
      <c r="BJ39" s="47">
        <v>0.01</v>
      </c>
      <c r="BK39" s="51">
        <f t="shared" ref="BK39:BK63" si="43">$F$2-BJ39</f>
        <v>318.99</v>
      </c>
      <c r="BL39" s="54">
        <v>0</v>
      </c>
      <c r="BM39" s="54">
        <v>0</v>
      </c>
    </row>
    <row r="40" spans="1:65" x14ac:dyDescent="0.2">
      <c r="A40" s="45">
        <v>21.3</v>
      </c>
      <c r="B40" s="48">
        <v>0.19</v>
      </c>
      <c r="C40" s="52">
        <f t="shared" si="33"/>
        <v>318.81</v>
      </c>
      <c r="D40" s="55">
        <f>E40*55.9</f>
        <v>6266.6842105263158</v>
      </c>
      <c r="E40" s="55">
        <f t="shared" ref="E40:E63" si="44">A40/B40</f>
        <v>112.10526315789474</v>
      </c>
      <c r="F40" s="16"/>
      <c r="G40" s="45">
        <v>22</v>
      </c>
      <c r="H40" s="48">
        <v>0.42</v>
      </c>
      <c r="I40" s="52">
        <f t="shared" si="34"/>
        <v>318.58</v>
      </c>
      <c r="J40" s="55">
        <f>K40*55.9</f>
        <v>2928.0952380952381</v>
      </c>
      <c r="K40" s="55">
        <f t="shared" ref="K40:K63" si="45">G40/H40</f>
        <v>52.38095238095238</v>
      </c>
      <c r="L40" s="16"/>
      <c r="M40" s="45">
        <v>23.2</v>
      </c>
      <c r="N40" s="48">
        <v>0.31</v>
      </c>
      <c r="O40" s="52">
        <f t="shared" si="35"/>
        <v>318.69</v>
      </c>
      <c r="P40" s="55">
        <f>Q40*55.9</f>
        <v>4183.4838709677424</v>
      </c>
      <c r="Q40" s="55">
        <f>M40/N40</f>
        <v>74.838709677419359</v>
      </c>
      <c r="R40" s="16"/>
      <c r="S40" s="45">
        <v>22.4</v>
      </c>
      <c r="T40" s="48">
        <v>0.3</v>
      </c>
      <c r="U40" s="52">
        <f t="shared" si="36"/>
        <v>318.7</v>
      </c>
      <c r="V40" s="55">
        <f>W40*55.9</f>
        <v>4173.8666666666668</v>
      </c>
      <c r="W40" s="55">
        <f t="shared" ref="W40:W63" si="46">S40/T40</f>
        <v>74.666666666666671</v>
      </c>
      <c r="X40" s="16"/>
      <c r="Y40" s="45">
        <v>21.9</v>
      </c>
      <c r="Z40" s="48">
        <v>0.67</v>
      </c>
      <c r="AA40" s="52">
        <f t="shared" si="37"/>
        <v>318.33</v>
      </c>
      <c r="AB40" s="55">
        <f>AC40*55.9</f>
        <v>1827.1791044776119</v>
      </c>
      <c r="AC40" s="55">
        <f t="shared" ref="AC40:AC63" si="47">Y40/Z40</f>
        <v>32.686567164179102</v>
      </c>
      <c r="AE40" s="45">
        <v>21.4</v>
      </c>
      <c r="AF40" s="48">
        <v>0.91</v>
      </c>
      <c r="AG40" s="52">
        <f t="shared" si="38"/>
        <v>318.08999999999997</v>
      </c>
      <c r="AH40" s="55">
        <f>AI40*55.9</f>
        <v>1314.5714285714284</v>
      </c>
      <c r="AI40" s="55">
        <f t="shared" ref="AI40:AI63" si="48">AE40/AF40</f>
        <v>23.516483516483515</v>
      </c>
      <c r="AJ40" s="16"/>
      <c r="AK40" s="45">
        <v>23.7</v>
      </c>
      <c r="AL40" s="48">
        <v>0.1</v>
      </c>
      <c r="AM40" s="52">
        <f t="shared" si="39"/>
        <v>318.89999999999998</v>
      </c>
      <c r="AN40" s="55">
        <f>AO40*55.9</f>
        <v>13248.299999999997</v>
      </c>
      <c r="AO40" s="55">
        <f t="shared" ref="AO40:AO63" si="49">AK40/AL40</f>
        <v>236.99999999999997</v>
      </c>
      <c r="AP40" s="16"/>
      <c r="AQ40" s="45">
        <v>25.2</v>
      </c>
      <c r="AR40" s="48">
        <v>0.05</v>
      </c>
      <c r="AS40" s="52">
        <f t="shared" si="40"/>
        <v>318.95</v>
      </c>
      <c r="AT40" s="55">
        <f>AU40*55.9</f>
        <v>28173.599999999995</v>
      </c>
      <c r="AU40" s="55">
        <f t="shared" ref="AU40:AU63" si="50">AQ40/AR40</f>
        <v>503.99999999999994</v>
      </c>
      <c r="AV40" s="16"/>
      <c r="AW40" s="45">
        <v>24.8</v>
      </c>
      <c r="AX40" s="48">
        <v>1.1299999999999999</v>
      </c>
      <c r="AY40" s="52">
        <f t="shared" si="41"/>
        <v>317.87</v>
      </c>
      <c r="AZ40" s="55">
        <f>BA40*55.9</f>
        <v>1226.8318584070798</v>
      </c>
      <c r="BA40" s="55">
        <f t="shared" ref="BA40:BA63" si="51">AW40/AX40</f>
        <v>21.946902654867259</v>
      </c>
      <c r="BB40" s="16"/>
      <c r="BC40" s="45">
        <v>22.7</v>
      </c>
      <c r="BD40" s="48">
        <v>1.1399999999999999</v>
      </c>
      <c r="BE40" s="52">
        <f t="shared" si="42"/>
        <v>317.86</v>
      </c>
      <c r="BF40" s="55">
        <f>BG40*55.9</f>
        <v>1113.0964912280701</v>
      </c>
      <c r="BG40" s="55">
        <f t="shared" ref="BG40:BG63" si="52">BC40/BD40</f>
        <v>19.912280701754387</v>
      </c>
      <c r="BI40" s="45">
        <v>25.5</v>
      </c>
      <c r="BJ40" s="48">
        <v>0.06</v>
      </c>
      <c r="BK40" s="52">
        <f t="shared" si="43"/>
        <v>318.94</v>
      </c>
      <c r="BL40" s="55">
        <f>BM40*55.9</f>
        <v>23757.5</v>
      </c>
      <c r="BM40" s="55">
        <f t="shared" ref="BM40:BM63" si="53">BI40/BJ40</f>
        <v>425</v>
      </c>
    </row>
    <row r="41" spans="1:65" x14ac:dyDescent="0.2">
      <c r="A41" s="45">
        <v>48.4</v>
      </c>
      <c r="B41" s="48">
        <v>1.68</v>
      </c>
      <c r="C41" s="52">
        <f t="shared" si="33"/>
        <v>317.32</v>
      </c>
      <c r="D41" s="55">
        <f t="shared" ref="D41:D63" si="54">E41*55.9</f>
        <v>1610.452380952381</v>
      </c>
      <c r="E41" s="55">
        <f t="shared" si="44"/>
        <v>28.80952380952381</v>
      </c>
      <c r="F41" s="16"/>
      <c r="G41" s="45">
        <v>48.5</v>
      </c>
      <c r="H41" s="48">
        <v>2.0099999999999998</v>
      </c>
      <c r="I41" s="52">
        <f t="shared" si="34"/>
        <v>316.99</v>
      </c>
      <c r="J41" s="55">
        <f t="shared" ref="J41:J63" si="55">K41*55.9</f>
        <v>1348.8308457711444</v>
      </c>
      <c r="K41" s="55">
        <f t="shared" si="45"/>
        <v>24.129353233830848</v>
      </c>
      <c r="L41" s="16"/>
      <c r="M41" s="45">
        <v>50.8</v>
      </c>
      <c r="N41" s="48">
        <v>2.02</v>
      </c>
      <c r="O41" s="52">
        <f t="shared" si="35"/>
        <v>316.98</v>
      </c>
      <c r="P41" s="55">
        <f>Q41*55.9</f>
        <v>1405.8019801980197</v>
      </c>
      <c r="Q41" s="55">
        <f>M41/N41</f>
        <v>25.148514851485146</v>
      </c>
      <c r="R41" s="16"/>
      <c r="S41" s="45">
        <v>48.2</v>
      </c>
      <c r="T41" s="48">
        <v>2.0499999999999998</v>
      </c>
      <c r="U41" s="52">
        <f t="shared" si="36"/>
        <v>316.95</v>
      </c>
      <c r="V41" s="55">
        <f t="shared" ref="V41:V63" si="56">W41*55.9</f>
        <v>1314.3317073170733</v>
      </c>
      <c r="W41" s="55">
        <f t="shared" si="46"/>
        <v>23.512195121951223</v>
      </c>
      <c r="X41" s="16"/>
      <c r="Y41" s="45">
        <v>49.8</v>
      </c>
      <c r="Z41" s="48">
        <v>1.93</v>
      </c>
      <c r="AA41" s="52">
        <f t="shared" si="37"/>
        <v>317.07</v>
      </c>
      <c r="AB41" s="55">
        <f t="shared" ref="AB41:AB63" si="57">AC41*55.9</f>
        <v>1442.3937823834196</v>
      </c>
      <c r="AC41" s="55">
        <f t="shared" si="47"/>
        <v>25.803108808290155</v>
      </c>
      <c r="AE41" s="45">
        <v>48.6</v>
      </c>
      <c r="AF41" s="48">
        <v>2.29</v>
      </c>
      <c r="AG41" s="52">
        <f t="shared" si="38"/>
        <v>316.70999999999998</v>
      </c>
      <c r="AH41" s="55">
        <f t="shared" ref="AH41:AH63" si="58">AI41*55.9</f>
        <v>1186.3493449781658</v>
      </c>
      <c r="AI41" s="55">
        <f t="shared" si="48"/>
        <v>21.222707423580786</v>
      </c>
      <c r="AJ41" s="16"/>
      <c r="AK41" s="45">
        <v>47.5</v>
      </c>
      <c r="AL41" s="48">
        <v>1.66</v>
      </c>
      <c r="AM41" s="52">
        <f t="shared" si="39"/>
        <v>317.33999999999997</v>
      </c>
      <c r="AN41" s="55">
        <f t="shared" ref="AN41:AN63" si="59">AO41*55.9</f>
        <v>1599.5481927710844</v>
      </c>
      <c r="AO41" s="55">
        <f t="shared" si="49"/>
        <v>28.614457831325304</v>
      </c>
      <c r="AP41" s="16"/>
      <c r="AQ41" s="45">
        <v>46.5</v>
      </c>
      <c r="AR41" s="48">
        <v>1.45</v>
      </c>
      <c r="AS41" s="52">
        <f t="shared" si="40"/>
        <v>317.55</v>
      </c>
      <c r="AT41" s="55">
        <f t="shared" ref="AT41:AT63" si="60">AU41*55.9</f>
        <v>1792.6551724137933</v>
      </c>
      <c r="AU41" s="55">
        <f t="shared" si="50"/>
        <v>32.068965517241381</v>
      </c>
      <c r="AV41" s="16"/>
      <c r="AW41" s="45">
        <v>48.9</v>
      </c>
      <c r="AX41" s="48">
        <v>2.71</v>
      </c>
      <c r="AY41" s="52">
        <f t="shared" si="41"/>
        <v>316.29000000000002</v>
      </c>
      <c r="AZ41" s="55">
        <f t="shared" ref="AZ41:AZ63" si="61">BA41*55.9</f>
        <v>1008.6752767527676</v>
      </c>
      <c r="BA41" s="55">
        <f t="shared" si="51"/>
        <v>18.044280442804428</v>
      </c>
      <c r="BB41" s="16"/>
      <c r="BC41" s="45">
        <v>49.6</v>
      </c>
      <c r="BD41" s="48">
        <v>2.76</v>
      </c>
      <c r="BE41" s="52">
        <f t="shared" si="42"/>
        <v>316.24</v>
      </c>
      <c r="BF41" s="55">
        <f t="shared" ref="BF41:BF63" si="62">BG41*55.9</f>
        <v>1004.5797101449276</v>
      </c>
      <c r="BG41" s="55">
        <f t="shared" si="52"/>
        <v>17.971014492753625</v>
      </c>
      <c r="BI41" s="45">
        <v>46</v>
      </c>
      <c r="BJ41" s="48">
        <v>1.22</v>
      </c>
      <c r="BK41" s="52">
        <f t="shared" si="43"/>
        <v>317.77999999999997</v>
      </c>
      <c r="BL41" s="55">
        <f t="shared" ref="BL41:BL63" si="63">BM41*55.9</f>
        <v>2107.7049180327867</v>
      </c>
      <c r="BM41" s="55">
        <f t="shared" si="53"/>
        <v>37.704918032786885</v>
      </c>
    </row>
    <row r="42" spans="1:65" x14ac:dyDescent="0.2">
      <c r="A42" s="45">
        <v>74</v>
      </c>
      <c r="B42" s="48">
        <v>3.09</v>
      </c>
      <c r="C42" s="52">
        <f t="shared" si="33"/>
        <v>315.91000000000003</v>
      </c>
      <c r="D42" s="55">
        <f t="shared" si="54"/>
        <v>1338.705501618123</v>
      </c>
      <c r="E42" s="55">
        <f t="shared" si="44"/>
        <v>23.948220064724921</v>
      </c>
      <c r="F42" s="16"/>
      <c r="G42" s="45">
        <v>77.400000000000006</v>
      </c>
      <c r="H42" s="48">
        <v>3.27</v>
      </c>
      <c r="I42" s="52">
        <f t="shared" si="34"/>
        <v>315.73</v>
      </c>
      <c r="J42" s="55">
        <f t="shared" si="55"/>
        <v>1323.1376146788991</v>
      </c>
      <c r="K42" s="55">
        <f t="shared" si="45"/>
        <v>23.669724770642205</v>
      </c>
      <c r="L42" s="16"/>
      <c r="M42" s="45">
        <v>73.2</v>
      </c>
      <c r="N42" s="48">
        <v>3.21</v>
      </c>
      <c r="O42" s="52">
        <f t="shared" si="35"/>
        <v>315.79000000000002</v>
      </c>
      <c r="P42" s="55">
        <f>Q42*55.9</f>
        <v>1274.7289719626167</v>
      </c>
      <c r="Q42" s="55">
        <f>M42/N42</f>
        <v>22.803738317757009</v>
      </c>
      <c r="R42" s="16"/>
      <c r="S42" s="45">
        <v>74.2</v>
      </c>
      <c r="T42" s="48">
        <v>3.31</v>
      </c>
      <c r="U42" s="52">
        <f t="shared" si="36"/>
        <v>315.69</v>
      </c>
      <c r="V42" s="55">
        <f t="shared" si="56"/>
        <v>1253.1057401812689</v>
      </c>
      <c r="W42" s="55">
        <f t="shared" si="46"/>
        <v>22.416918429003022</v>
      </c>
      <c r="X42" s="16"/>
      <c r="Y42" s="45">
        <v>72.099999999999994</v>
      </c>
      <c r="Z42" s="48">
        <v>3.18</v>
      </c>
      <c r="AA42" s="52">
        <f t="shared" si="37"/>
        <v>315.82</v>
      </c>
      <c r="AB42" s="55">
        <f t="shared" si="57"/>
        <v>1267.4182389937105</v>
      </c>
      <c r="AC42" s="55">
        <f t="shared" si="47"/>
        <v>22.672955974842765</v>
      </c>
      <c r="AE42" s="45">
        <v>73</v>
      </c>
      <c r="AF42" s="48">
        <v>3.65</v>
      </c>
      <c r="AG42" s="52">
        <f t="shared" si="38"/>
        <v>315.35000000000002</v>
      </c>
      <c r="AH42" s="55">
        <f t="shared" si="58"/>
        <v>1118</v>
      </c>
      <c r="AI42" s="55">
        <f t="shared" si="48"/>
        <v>20</v>
      </c>
      <c r="AJ42" s="16"/>
      <c r="AK42" s="45">
        <v>80.5</v>
      </c>
      <c r="AL42" s="48">
        <v>3.37</v>
      </c>
      <c r="AM42" s="52">
        <f t="shared" si="39"/>
        <v>315.63</v>
      </c>
      <c r="AN42" s="55">
        <f t="shared" si="59"/>
        <v>1335.2967359050444</v>
      </c>
      <c r="AO42" s="55">
        <f t="shared" si="49"/>
        <v>23.887240356083087</v>
      </c>
      <c r="AP42" s="16"/>
      <c r="AQ42" s="45">
        <v>76.099999999999994</v>
      </c>
      <c r="AR42" s="48">
        <v>3.11</v>
      </c>
      <c r="AS42" s="52">
        <f t="shared" si="40"/>
        <v>315.89</v>
      </c>
      <c r="AT42" s="55">
        <f t="shared" si="60"/>
        <v>1367.8424437299036</v>
      </c>
      <c r="AU42" s="55">
        <f t="shared" si="50"/>
        <v>24.469453376205788</v>
      </c>
      <c r="AV42" s="16"/>
      <c r="AW42" s="45">
        <v>73.3</v>
      </c>
      <c r="AX42" s="48">
        <v>3.65</v>
      </c>
      <c r="AY42" s="52">
        <f t="shared" si="41"/>
        <v>315.35000000000002</v>
      </c>
      <c r="AZ42" s="55">
        <f t="shared" si="61"/>
        <v>1122.5945205479452</v>
      </c>
      <c r="BA42" s="55">
        <f t="shared" si="51"/>
        <v>20.082191780821919</v>
      </c>
      <c r="BB42" s="16"/>
      <c r="BC42" s="45">
        <v>72.2</v>
      </c>
      <c r="BD42" s="48">
        <v>3.83</v>
      </c>
      <c r="BE42" s="52">
        <f t="shared" si="42"/>
        <v>315.17</v>
      </c>
      <c r="BF42" s="55">
        <f t="shared" si="62"/>
        <v>1053.7806788511748</v>
      </c>
      <c r="BG42" s="55">
        <f t="shared" si="52"/>
        <v>18.851174934725847</v>
      </c>
      <c r="BI42" s="45">
        <v>74.099999999999994</v>
      </c>
      <c r="BJ42" s="48">
        <v>3.17</v>
      </c>
      <c r="BK42" s="52">
        <f t="shared" si="43"/>
        <v>315.83</v>
      </c>
      <c r="BL42" s="55">
        <f t="shared" si="63"/>
        <v>1306.6845425867507</v>
      </c>
      <c r="BM42" s="55">
        <f t="shared" si="53"/>
        <v>23.37539432176656</v>
      </c>
    </row>
    <row r="43" spans="1:65" x14ac:dyDescent="0.2">
      <c r="A43" s="45">
        <v>101.6</v>
      </c>
      <c r="B43" s="48">
        <v>4.1399999999999997</v>
      </c>
      <c r="C43" s="52">
        <f t="shared" si="33"/>
        <v>314.86</v>
      </c>
      <c r="D43" s="55">
        <f t="shared" si="54"/>
        <v>1371.8454106280192</v>
      </c>
      <c r="E43" s="55">
        <f t="shared" si="44"/>
        <v>24.541062801932366</v>
      </c>
      <c r="F43" s="16"/>
      <c r="G43" s="45">
        <v>98</v>
      </c>
      <c r="H43" s="48">
        <v>4.09</v>
      </c>
      <c r="I43" s="52">
        <f t="shared" si="34"/>
        <v>314.91000000000003</v>
      </c>
      <c r="J43" s="55">
        <f t="shared" si="55"/>
        <v>1339.4132029339855</v>
      </c>
      <c r="K43" s="55">
        <f t="shared" si="45"/>
        <v>23.960880195599024</v>
      </c>
      <c r="L43" s="16"/>
      <c r="M43" s="45">
        <v>106.8</v>
      </c>
      <c r="N43" s="48">
        <v>4.4800000000000004</v>
      </c>
      <c r="O43" s="52">
        <f t="shared" si="35"/>
        <v>314.52</v>
      </c>
      <c r="P43" s="55">
        <f>Q43*55.9</f>
        <v>1332.6160714285713</v>
      </c>
      <c r="Q43" s="55">
        <f>M43/N43</f>
        <v>23.839285714285712</v>
      </c>
      <c r="R43" s="16"/>
      <c r="S43" s="45">
        <v>105.1</v>
      </c>
      <c r="T43" s="48">
        <v>4.58</v>
      </c>
      <c r="U43" s="52">
        <f t="shared" si="36"/>
        <v>314.42</v>
      </c>
      <c r="V43" s="55">
        <f t="shared" si="56"/>
        <v>1282.7707423580785</v>
      </c>
      <c r="W43" s="55">
        <f t="shared" si="46"/>
        <v>22.947598253275107</v>
      </c>
      <c r="X43" s="16"/>
      <c r="Y43" s="45">
        <v>97.7</v>
      </c>
      <c r="Z43" s="48">
        <v>4.1100000000000003</v>
      </c>
      <c r="AA43" s="52">
        <f t="shared" si="37"/>
        <v>314.89</v>
      </c>
      <c r="AB43" s="55">
        <f t="shared" si="57"/>
        <v>1328.8150851581509</v>
      </c>
      <c r="AC43" s="55">
        <f t="shared" si="47"/>
        <v>23.771289537712896</v>
      </c>
      <c r="AE43" s="45">
        <v>96.7</v>
      </c>
      <c r="AF43" s="48">
        <v>4.6399999999999997</v>
      </c>
      <c r="AG43" s="52">
        <f t="shared" si="38"/>
        <v>314.36</v>
      </c>
      <c r="AH43" s="55">
        <f t="shared" si="58"/>
        <v>1164.9849137931035</v>
      </c>
      <c r="AI43" s="55">
        <f t="shared" si="48"/>
        <v>20.840517241379313</v>
      </c>
      <c r="AJ43" s="16"/>
      <c r="AK43" s="45">
        <v>101.2</v>
      </c>
      <c r="AL43" s="48">
        <v>4.43</v>
      </c>
      <c r="AM43" s="52">
        <f t="shared" si="39"/>
        <v>314.57</v>
      </c>
      <c r="AN43" s="55">
        <f t="shared" si="59"/>
        <v>1276.9932279909708</v>
      </c>
      <c r="AO43" s="55">
        <f t="shared" si="49"/>
        <v>22.844243792325059</v>
      </c>
      <c r="AP43" s="16"/>
      <c r="AQ43" s="45">
        <v>100.5</v>
      </c>
      <c r="AR43" s="48">
        <v>4.34</v>
      </c>
      <c r="AS43" s="52">
        <f t="shared" si="40"/>
        <v>314.66000000000003</v>
      </c>
      <c r="AT43" s="55">
        <f t="shared" si="60"/>
        <v>1294.4585253456221</v>
      </c>
      <c r="AU43" s="55">
        <f t="shared" si="50"/>
        <v>23.156682027649769</v>
      </c>
      <c r="AV43" s="16"/>
      <c r="AW43" s="45">
        <v>97.3</v>
      </c>
      <c r="AX43" s="48">
        <v>4.91</v>
      </c>
      <c r="AY43" s="52">
        <f t="shared" si="41"/>
        <v>314.08999999999997</v>
      </c>
      <c r="AZ43" s="55">
        <f t="shared" si="61"/>
        <v>1107.7535641547861</v>
      </c>
      <c r="BA43" s="55">
        <f t="shared" si="51"/>
        <v>19.816700610997962</v>
      </c>
      <c r="BB43" s="16"/>
      <c r="BC43" s="45">
        <v>104</v>
      </c>
      <c r="BD43" s="48">
        <v>5.04</v>
      </c>
      <c r="BE43" s="52">
        <f t="shared" si="42"/>
        <v>313.95999999999998</v>
      </c>
      <c r="BF43" s="55">
        <f t="shared" si="62"/>
        <v>1153.4920634920636</v>
      </c>
      <c r="BG43" s="55">
        <f t="shared" si="52"/>
        <v>20.634920634920636</v>
      </c>
      <c r="BI43" s="45">
        <v>97.2</v>
      </c>
      <c r="BJ43" s="48">
        <v>4.3600000000000003</v>
      </c>
      <c r="BK43" s="52">
        <f t="shared" si="43"/>
        <v>314.64</v>
      </c>
      <c r="BL43" s="55">
        <f t="shared" si="63"/>
        <v>1246.2110091743118</v>
      </c>
      <c r="BM43" s="55">
        <f t="shared" si="53"/>
        <v>22.293577981651374</v>
      </c>
    </row>
    <row r="44" spans="1:65" x14ac:dyDescent="0.2">
      <c r="A44" s="45">
        <v>125</v>
      </c>
      <c r="B44" s="48">
        <v>5</v>
      </c>
      <c r="C44" s="52">
        <f t="shared" si="33"/>
        <v>314</v>
      </c>
      <c r="D44" s="55">
        <f t="shared" si="54"/>
        <v>1397.5</v>
      </c>
      <c r="E44" s="55">
        <f t="shared" si="44"/>
        <v>25</v>
      </c>
      <c r="F44" s="16"/>
      <c r="G44" s="45">
        <v>127.4</v>
      </c>
      <c r="H44" s="48">
        <v>5.08</v>
      </c>
      <c r="I44" s="52">
        <f t="shared" si="34"/>
        <v>313.92</v>
      </c>
      <c r="J44" s="55">
        <f t="shared" si="55"/>
        <v>1401.9015748031495</v>
      </c>
      <c r="K44" s="55">
        <f t="shared" si="45"/>
        <v>25.078740157480315</v>
      </c>
      <c r="L44" s="16"/>
      <c r="M44" s="45">
        <v>124.6</v>
      </c>
      <c r="N44" s="48">
        <v>5.17</v>
      </c>
      <c r="O44" s="52">
        <f t="shared" si="35"/>
        <v>313.83</v>
      </c>
      <c r="P44" s="55">
        <f>Q44*55.9</f>
        <v>1347.2224371373306</v>
      </c>
      <c r="Q44" s="55">
        <f>M44/N44</f>
        <v>24.100580270793035</v>
      </c>
      <c r="R44" s="16"/>
      <c r="S44" s="45">
        <v>126.1</v>
      </c>
      <c r="T44" s="48">
        <v>5.41</v>
      </c>
      <c r="U44" s="52">
        <f t="shared" si="36"/>
        <v>313.58999999999997</v>
      </c>
      <c r="V44" s="55">
        <f t="shared" si="56"/>
        <v>1302.9556377079482</v>
      </c>
      <c r="W44" s="55">
        <f t="shared" si="46"/>
        <v>23.3086876155268</v>
      </c>
      <c r="X44" s="16"/>
      <c r="Y44" s="45">
        <v>126.7</v>
      </c>
      <c r="Z44" s="48">
        <v>5.24</v>
      </c>
      <c r="AA44" s="52">
        <f t="shared" si="37"/>
        <v>313.76</v>
      </c>
      <c r="AB44" s="55">
        <f t="shared" si="57"/>
        <v>1351.6278625954196</v>
      </c>
      <c r="AC44" s="55">
        <f t="shared" si="47"/>
        <v>24.179389312977097</v>
      </c>
      <c r="AE44" s="45">
        <v>121.6</v>
      </c>
      <c r="AF44" s="48">
        <v>5.65</v>
      </c>
      <c r="AG44" s="52">
        <f t="shared" si="38"/>
        <v>313.35000000000002</v>
      </c>
      <c r="AH44" s="55">
        <f t="shared" si="58"/>
        <v>1203.0867256637166</v>
      </c>
      <c r="AI44" s="55">
        <f t="shared" si="48"/>
        <v>21.522123893805308</v>
      </c>
      <c r="AJ44" s="16"/>
      <c r="AK44" s="45">
        <v>131.80000000000001</v>
      </c>
      <c r="AL44" s="48">
        <v>5.6</v>
      </c>
      <c r="AM44" s="52">
        <f t="shared" si="39"/>
        <v>313.39999999999998</v>
      </c>
      <c r="AN44" s="55">
        <f t="shared" si="59"/>
        <v>1315.6464285714287</v>
      </c>
      <c r="AO44" s="55">
        <f t="shared" si="49"/>
        <v>23.535714285714288</v>
      </c>
      <c r="AP44" s="16"/>
      <c r="AQ44" s="45">
        <v>129.4</v>
      </c>
      <c r="AR44" s="48">
        <v>5.45</v>
      </c>
      <c r="AS44" s="52">
        <f t="shared" si="40"/>
        <v>313.55</v>
      </c>
      <c r="AT44" s="55">
        <f t="shared" si="60"/>
        <v>1327.240366972477</v>
      </c>
      <c r="AU44" s="55">
        <f t="shared" si="50"/>
        <v>23.743119266055047</v>
      </c>
      <c r="AV44" s="16"/>
      <c r="AW44" s="45">
        <v>121.4</v>
      </c>
      <c r="AX44" s="48">
        <v>5.69</v>
      </c>
      <c r="AY44" s="52">
        <f t="shared" si="41"/>
        <v>313.31</v>
      </c>
      <c r="AZ44" s="55">
        <f t="shared" si="61"/>
        <v>1192.6643233743409</v>
      </c>
      <c r="BA44" s="55">
        <f t="shared" si="51"/>
        <v>21.335676625659051</v>
      </c>
      <c r="BB44" s="16"/>
      <c r="BC44" s="45">
        <v>127</v>
      </c>
      <c r="BD44" s="48">
        <v>5.98</v>
      </c>
      <c r="BE44" s="52">
        <f t="shared" si="42"/>
        <v>313.02</v>
      </c>
      <c r="BF44" s="55">
        <f t="shared" si="62"/>
        <v>1187.1739130434783</v>
      </c>
      <c r="BG44" s="55">
        <f t="shared" si="52"/>
        <v>21.237458193979933</v>
      </c>
      <c r="BI44" s="45">
        <v>124.4</v>
      </c>
      <c r="BJ44" s="48">
        <v>5.5</v>
      </c>
      <c r="BK44" s="52">
        <f t="shared" si="43"/>
        <v>313.5</v>
      </c>
      <c r="BL44" s="55">
        <f t="shared" si="63"/>
        <v>1264.3563636363638</v>
      </c>
      <c r="BM44" s="55">
        <f t="shared" si="53"/>
        <v>22.618181818181821</v>
      </c>
    </row>
    <row r="45" spans="1:65" x14ac:dyDescent="0.2">
      <c r="A45" s="45">
        <v>147.5</v>
      </c>
      <c r="B45" s="48">
        <v>5.83</v>
      </c>
      <c r="C45" s="52">
        <f t="shared" si="33"/>
        <v>313.17</v>
      </c>
      <c r="D45" s="55">
        <f t="shared" si="54"/>
        <v>1414.2795883361921</v>
      </c>
      <c r="E45" s="55">
        <f t="shared" si="44"/>
        <v>25.30017152658662</v>
      </c>
      <c r="F45" s="16"/>
      <c r="G45" s="45">
        <v>150.9</v>
      </c>
      <c r="H45" s="48">
        <v>5.99</v>
      </c>
      <c r="I45" s="52">
        <f t="shared" si="34"/>
        <v>313.01</v>
      </c>
      <c r="J45" s="55">
        <f t="shared" si="55"/>
        <v>1408.2320534223707</v>
      </c>
      <c r="K45" s="55">
        <f t="shared" si="45"/>
        <v>25.191986644407347</v>
      </c>
      <c r="L45" s="16"/>
      <c r="M45" s="45">
        <v>155.1</v>
      </c>
      <c r="N45" s="48">
        <v>6.18</v>
      </c>
      <c r="O45" s="52">
        <f t="shared" si="35"/>
        <v>312.82</v>
      </c>
      <c r="P45" s="55">
        <f t="shared" ref="P45:P58" si="64">Q45*55.9</f>
        <v>1402.9271844660193</v>
      </c>
      <c r="Q45" s="55">
        <f t="shared" ref="Q45:Q58" si="65">M45/N45</f>
        <v>25.097087378640776</v>
      </c>
      <c r="R45" s="16"/>
      <c r="S45" s="45">
        <v>153</v>
      </c>
      <c r="T45" s="48">
        <v>6.37</v>
      </c>
      <c r="U45" s="52">
        <f t="shared" si="36"/>
        <v>312.63</v>
      </c>
      <c r="V45" s="55">
        <f t="shared" si="56"/>
        <v>1342.6530612244896</v>
      </c>
      <c r="W45" s="55">
        <f t="shared" si="46"/>
        <v>24.018838304552588</v>
      </c>
      <c r="X45" s="16"/>
      <c r="Y45" s="45">
        <v>150.4</v>
      </c>
      <c r="Z45" s="48">
        <v>6.24</v>
      </c>
      <c r="AA45" s="52">
        <f t="shared" si="37"/>
        <v>312.76</v>
      </c>
      <c r="AB45" s="55">
        <f t="shared" si="57"/>
        <v>1347.3333333333333</v>
      </c>
      <c r="AC45" s="55">
        <f t="shared" si="47"/>
        <v>24.102564102564102</v>
      </c>
      <c r="AE45" s="45">
        <v>150.9</v>
      </c>
      <c r="AF45" s="48">
        <v>6.56</v>
      </c>
      <c r="AG45" s="52">
        <f>$F$2-AF45</f>
        <v>312.44</v>
      </c>
      <c r="AH45" s="55">
        <f>AI45*55.9</f>
        <v>1285.8704268292684</v>
      </c>
      <c r="AI45" s="55">
        <f>AE45/AF45</f>
        <v>23.003048780487806</v>
      </c>
      <c r="AJ45" s="16"/>
      <c r="AK45" s="45">
        <v>149.80000000000001</v>
      </c>
      <c r="AL45" s="48">
        <v>6.39</v>
      </c>
      <c r="AM45" s="52">
        <f t="shared" si="39"/>
        <v>312.61</v>
      </c>
      <c r="AN45" s="55">
        <f t="shared" si="59"/>
        <v>1310.4569640062598</v>
      </c>
      <c r="AO45" s="55">
        <f t="shared" si="49"/>
        <v>23.442879499217529</v>
      </c>
      <c r="AP45" s="16"/>
      <c r="AQ45" s="45">
        <v>148.19999999999999</v>
      </c>
      <c r="AR45" s="48">
        <v>6.38</v>
      </c>
      <c r="AS45" s="52">
        <f t="shared" si="40"/>
        <v>312.62</v>
      </c>
      <c r="AT45" s="55">
        <f t="shared" si="60"/>
        <v>1298.4921630094043</v>
      </c>
      <c r="AU45" s="55">
        <f t="shared" si="50"/>
        <v>23.228840125391848</v>
      </c>
      <c r="AV45" s="16"/>
      <c r="AW45" s="45">
        <v>151.19999999999999</v>
      </c>
      <c r="AX45" s="48">
        <v>6.85</v>
      </c>
      <c r="AY45" s="52">
        <f t="shared" si="41"/>
        <v>312.14999999999998</v>
      </c>
      <c r="AZ45" s="55">
        <f t="shared" si="61"/>
        <v>1233.8802919708028</v>
      </c>
      <c r="BA45" s="55">
        <f t="shared" si="51"/>
        <v>22.072992700729927</v>
      </c>
      <c r="BB45" s="16"/>
      <c r="BC45" s="45">
        <v>149.80000000000001</v>
      </c>
      <c r="BD45" s="48">
        <v>6.87</v>
      </c>
      <c r="BE45" s="52">
        <f t="shared" si="42"/>
        <v>312.13</v>
      </c>
      <c r="BF45" s="55">
        <f t="shared" si="62"/>
        <v>1218.8966521106261</v>
      </c>
      <c r="BG45" s="55">
        <f t="shared" si="52"/>
        <v>21.804949053857353</v>
      </c>
      <c r="BI45" s="45">
        <v>151.9</v>
      </c>
      <c r="BJ45" s="48">
        <v>6.54</v>
      </c>
      <c r="BK45" s="52">
        <f t="shared" si="43"/>
        <v>312.45999999999998</v>
      </c>
      <c r="BL45" s="55">
        <f t="shared" si="63"/>
        <v>1298.3501529051987</v>
      </c>
      <c r="BM45" s="55">
        <f t="shared" si="53"/>
        <v>23.226299694189603</v>
      </c>
    </row>
    <row r="46" spans="1:65" x14ac:dyDescent="0.2">
      <c r="A46" s="45">
        <v>176.2</v>
      </c>
      <c r="B46" s="48">
        <v>6.85</v>
      </c>
      <c r="C46" s="52">
        <f t="shared" si="33"/>
        <v>312.14999999999998</v>
      </c>
      <c r="D46" s="55">
        <f t="shared" si="54"/>
        <v>1437.8948905109487</v>
      </c>
      <c r="E46" s="55">
        <f t="shared" si="44"/>
        <v>25.722627737226276</v>
      </c>
      <c r="F46" s="16"/>
      <c r="G46" s="45">
        <v>173.7</v>
      </c>
      <c r="H46" s="48">
        <v>6.82</v>
      </c>
      <c r="I46" s="52">
        <f t="shared" si="34"/>
        <v>312.18</v>
      </c>
      <c r="J46" s="55">
        <f t="shared" si="55"/>
        <v>1423.7287390029323</v>
      </c>
      <c r="K46" s="55">
        <f t="shared" si="45"/>
        <v>25.469208211143691</v>
      </c>
      <c r="L46" s="16"/>
      <c r="M46" s="45">
        <v>176.2</v>
      </c>
      <c r="N46" s="48">
        <v>6.99</v>
      </c>
      <c r="O46" s="52">
        <f t="shared" si="35"/>
        <v>312.01</v>
      </c>
      <c r="P46" s="55">
        <f t="shared" si="64"/>
        <v>1409.0958512160228</v>
      </c>
      <c r="Q46" s="55">
        <f t="shared" si="65"/>
        <v>25.207439198855507</v>
      </c>
      <c r="R46" s="16"/>
      <c r="S46" s="45">
        <v>176</v>
      </c>
      <c r="T46" s="48">
        <v>7.24</v>
      </c>
      <c r="U46" s="52">
        <f t="shared" si="36"/>
        <v>311.76</v>
      </c>
      <c r="V46" s="55">
        <f t="shared" si="56"/>
        <v>1358.8950276243093</v>
      </c>
      <c r="W46" s="55">
        <f t="shared" si="46"/>
        <v>24.30939226519337</v>
      </c>
      <c r="X46" s="16"/>
      <c r="Y46" s="45">
        <v>174.2</v>
      </c>
      <c r="Z46" s="48">
        <v>7.09</v>
      </c>
      <c r="AA46" s="52">
        <f t="shared" si="37"/>
        <v>311.91000000000003</v>
      </c>
      <c r="AB46" s="55">
        <f t="shared" si="57"/>
        <v>1373.4527503526092</v>
      </c>
      <c r="AC46" s="55">
        <f t="shared" si="47"/>
        <v>24.569816643159378</v>
      </c>
      <c r="AE46" s="45">
        <v>173.9</v>
      </c>
      <c r="AF46" s="48">
        <v>7.5</v>
      </c>
      <c r="AG46" s="52">
        <f>$F$2-AF46</f>
        <v>311.5</v>
      </c>
      <c r="AH46" s="55">
        <f>AI46*55.9</f>
        <v>1296.1346666666666</v>
      </c>
      <c r="AI46" s="55">
        <f>AE46/AF46</f>
        <v>23.186666666666667</v>
      </c>
      <c r="AJ46" s="16"/>
      <c r="AK46" s="45">
        <v>179.5</v>
      </c>
      <c r="AL46" s="48">
        <v>7.44</v>
      </c>
      <c r="AM46" s="52">
        <f t="shared" si="39"/>
        <v>311.56</v>
      </c>
      <c r="AN46" s="55">
        <f t="shared" si="59"/>
        <v>1348.6626344086021</v>
      </c>
      <c r="AO46" s="55">
        <f t="shared" si="49"/>
        <v>24.126344086021504</v>
      </c>
      <c r="AP46" s="16"/>
      <c r="AQ46" s="45">
        <v>176.8</v>
      </c>
      <c r="AR46" s="48">
        <v>7.44</v>
      </c>
      <c r="AS46" s="52">
        <f t="shared" si="40"/>
        <v>311.56</v>
      </c>
      <c r="AT46" s="55">
        <f t="shared" si="60"/>
        <v>1328.3763440860216</v>
      </c>
      <c r="AU46" s="55">
        <f t="shared" si="50"/>
        <v>23.763440860215056</v>
      </c>
      <c r="AV46" s="16"/>
      <c r="AW46" s="45">
        <v>180.6</v>
      </c>
      <c r="AX46" s="48">
        <v>7.84</v>
      </c>
      <c r="AY46" s="52">
        <f t="shared" si="41"/>
        <v>311.16000000000003</v>
      </c>
      <c r="AZ46" s="55">
        <f t="shared" si="61"/>
        <v>1287.6964285714284</v>
      </c>
      <c r="BA46" s="55">
        <f t="shared" si="51"/>
        <v>23.035714285714285</v>
      </c>
      <c r="BB46" s="16"/>
      <c r="BC46" s="45">
        <v>173.5</v>
      </c>
      <c r="BD46" s="48">
        <v>7.72</v>
      </c>
      <c r="BE46" s="52">
        <f t="shared" si="42"/>
        <v>311.27999999999997</v>
      </c>
      <c r="BF46" s="55">
        <f t="shared" si="62"/>
        <v>1256.3018134715026</v>
      </c>
      <c r="BG46" s="55">
        <f t="shared" si="52"/>
        <v>22.474093264248705</v>
      </c>
      <c r="BI46" s="45">
        <v>175.3</v>
      </c>
      <c r="BJ46" s="48">
        <v>7.61</v>
      </c>
      <c r="BK46" s="52">
        <f t="shared" si="43"/>
        <v>311.39</v>
      </c>
      <c r="BL46" s="55">
        <f t="shared" si="63"/>
        <v>1287.683311432326</v>
      </c>
      <c r="BM46" s="55">
        <f t="shared" si="53"/>
        <v>23.035479632063076</v>
      </c>
    </row>
    <row r="47" spans="1:65" x14ac:dyDescent="0.2">
      <c r="A47" s="45">
        <v>200.1</v>
      </c>
      <c r="B47" s="48">
        <v>7.52</v>
      </c>
      <c r="C47" s="52">
        <f t="shared" si="33"/>
        <v>311.48</v>
      </c>
      <c r="D47" s="55">
        <f t="shared" si="54"/>
        <v>1487.4454787234042</v>
      </c>
      <c r="E47" s="55">
        <f t="shared" si="44"/>
        <v>26.60904255319149</v>
      </c>
      <c r="F47" s="16"/>
      <c r="G47" s="45">
        <v>197.1</v>
      </c>
      <c r="H47" s="48">
        <v>7.66</v>
      </c>
      <c r="I47" s="52">
        <f t="shared" si="34"/>
        <v>311.33999999999997</v>
      </c>
      <c r="J47" s="55">
        <f t="shared" si="55"/>
        <v>1438.3668407310704</v>
      </c>
      <c r="K47" s="55">
        <f t="shared" si="45"/>
        <v>25.73107049608355</v>
      </c>
      <c r="L47" s="16"/>
      <c r="M47" s="45">
        <v>202.8</v>
      </c>
      <c r="N47" s="48">
        <v>7.88</v>
      </c>
      <c r="O47" s="52">
        <f t="shared" si="35"/>
        <v>311.12</v>
      </c>
      <c r="P47" s="55">
        <f t="shared" si="64"/>
        <v>1438.6446700507613</v>
      </c>
      <c r="Q47" s="55">
        <f t="shared" si="65"/>
        <v>25.736040609137056</v>
      </c>
      <c r="R47" s="16"/>
      <c r="S47" s="45">
        <v>200.2</v>
      </c>
      <c r="T47" s="48">
        <v>8.1</v>
      </c>
      <c r="U47" s="52">
        <f t="shared" si="36"/>
        <v>310.89999999999998</v>
      </c>
      <c r="V47" s="55">
        <f t="shared" si="56"/>
        <v>1381.6271604938272</v>
      </c>
      <c r="W47" s="55">
        <f t="shared" si="46"/>
        <v>24.716049382716051</v>
      </c>
      <c r="X47" s="16"/>
      <c r="Y47" s="45">
        <v>196.9</v>
      </c>
      <c r="Z47" s="48">
        <v>7.99</v>
      </c>
      <c r="AA47" s="52">
        <f t="shared" si="37"/>
        <v>311.01</v>
      </c>
      <c r="AB47" s="55">
        <f t="shared" si="57"/>
        <v>1377.5607008760951</v>
      </c>
      <c r="AC47" s="55">
        <f t="shared" si="47"/>
        <v>24.643304130162704</v>
      </c>
      <c r="AE47" s="45">
        <v>197.7</v>
      </c>
      <c r="AF47" s="48">
        <v>8.31</v>
      </c>
      <c r="AG47" s="52">
        <f>$F$2-AF47</f>
        <v>310.69</v>
      </c>
      <c r="AH47" s="55">
        <f>AI47*55.9</f>
        <v>1329.8953068592057</v>
      </c>
      <c r="AI47" s="55">
        <f>AE47/AF47</f>
        <v>23.790613718411549</v>
      </c>
      <c r="AJ47" s="16"/>
      <c r="AK47" s="45">
        <v>201.6</v>
      </c>
      <c r="AL47" s="48">
        <v>8.32</v>
      </c>
      <c r="AM47" s="52">
        <f t="shared" si="39"/>
        <v>310.68</v>
      </c>
      <c r="AN47" s="55">
        <f t="shared" si="59"/>
        <v>1354.5</v>
      </c>
      <c r="AO47" s="55">
        <f t="shared" si="49"/>
        <v>24.23076923076923</v>
      </c>
      <c r="AP47" s="16"/>
      <c r="AQ47" s="45">
        <v>200.8</v>
      </c>
      <c r="AR47" s="48">
        <v>8.35</v>
      </c>
      <c r="AS47" s="52">
        <f t="shared" si="40"/>
        <v>310.64999999999998</v>
      </c>
      <c r="AT47" s="55">
        <f t="shared" si="60"/>
        <v>1344.2778443113773</v>
      </c>
      <c r="AU47" s="55">
        <f t="shared" si="50"/>
        <v>24.04790419161677</v>
      </c>
      <c r="AV47" s="16"/>
      <c r="AW47" s="45">
        <v>198.2</v>
      </c>
      <c r="AX47" s="48">
        <v>8.5500000000000007</v>
      </c>
      <c r="AY47" s="52">
        <f t="shared" si="41"/>
        <v>310.45</v>
      </c>
      <c r="AZ47" s="55">
        <f t="shared" si="61"/>
        <v>1295.8339181286549</v>
      </c>
      <c r="BA47" s="55">
        <f t="shared" si="51"/>
        <v>23.1812865497076</v>
      </c>
      <c r="BB47" s="16"/>
      <c r="BC47" s="45">
        <v>196.7</v>
      </c>
      <c r="BD47" s="48">
        <v>8.5299999999999994</v>
      </c>
      <c r="BE47" s="52">
        <f t="shared" si="42"/>
        <v>310.47000000000003</v>
      </c>
      <c r="BF47" s="55">
        <f t="shared" si="62"/>
        <v>1289.042203985932</v>
      </c>
      <c r="BG47" s="55">
        <f t="shared" si="52"/>
        <v>23.059788980070341</v>
      </c>
      <c r="BI47" s="45">
        <v>198.8</v>
      </c>
      <c r="BJ47" s="48">
        <v>8.41</v>
      </c>
      <c r="BK47" s="52">
        <f t="shared" si="43"/>
        <v>310.58999999999997</v>
      </c>
      <c r="BL47" s="55">
        <f t="shared" si="63"/>
        <v>1321.3935790725327</v>
      </c>
      <c r="BM47" s="55">
        <f t="shared" si="53"/>
        <v>23.638525564803807</v>
      </c>
    </row>
    <row r="48" spans="1:65" x14ac:dyDescent="0.2">
      <c r="A48" s="45">
        <v>224.1</v>
      </c>
      <c r="B48" s="48">
        <v>8.51</v>
      </c>
      <c r="C48" s="52">
        <f t="shared" si="33"/>
        <v>310.49</v>
      </c>
      <c r="D48" s="55">
        <f t="shared" si="54"/>
        <v>1472.0552291421857</v>
      </c>
      <c r="E48" s="55">
        <f t="shared" si="44"/>
        <v>26.333725029377202</v>
      </c>
      <c r="F48" s="16"/>
      <c r="G48" s="45">
        <v>226.4</v>
      </c>
      <c r="H48" s="48">
        <v>8.58</v>
      </c>
      <c r="I48" s="52">
        <f t="shared" si="34"/>
        <v>310.42</v>
      </c>
      <c r="J48" s="55">
        <f t="shared" si="55"/>
        <v>1475.030303030303</v>
      </c>
      <c r="K48" s="55">
        <f t="shared" si="45"/>
        <v>26.386946386946388</v>
      </c>
      <c r="L48" s="16"/>
      <c r="M48" s="45">
        <v>222.4</v>
      </c>
      <c r="N48" s="48">
        <v>8.68</v>
      </c>
      <c r="O48" s="52">
        <f t="shared" si="35"/>
        <v>310.32</v>
      </c>
      <c r="P48" s="55">
        <f t="shared" si="64"/>
        <v>1432.2764976958524</v>
      </c>
      <c r="Q48" s="55">
        <f t="shared" si="65"/>
        <v>25.622119815668203</v>
      </c>
      <c r="R48" s="16"/>
      <c r="S48" s="45">
        <v>224.1</v>
      </c>
      <c r="T48" s="48">
        <v>8.91</v>
      </c>
      <c r="U48" s="52">
        <f t="shared" si="36"/>
        <v>310.08999999999997</v>
      </c>
      <c r="V48" s="55">
        <f t="shared" si="56"/>
        <v>1405.9696969696968</v>
      </c>
      <c r="W48" s="55">
        <f t="shared" si="46"/>
        <v>25.151515151515149</v>
      </c>
      <c r="X48" s="16"/>
      <c r="Y48" s="45">
        <v>226.9</v>
      </c>
      <c r="Z48" s="48">
        <v>8.9600000000000009</v>
      </c>
      <c r="AA48" s="52">
        <f t="shared" si="37"/>
        <v>310.04000000000002</v>
      </c>
      <c r="AB48" s="55">
        <f t="shared" si="57"/>
        <v>1415.5926339285713</v>
      </c>
      <c r="AC48" s="55">
        <f t="shared" si="47"/>
        <v>25.323660714285712</v>
      </c>
      <c r="AE48" s="45">
        <v>226.7</v>
      </c>
      <c r="AF48" s="48">
        <v>9.23</v>
      </c>
      <c r="AG48" s="52">
        <f>$F$2-AF48</f>
        <v>309.77</v>
      </c>
      <c r="AH48" s="55">
        <f>AI48*55.9</f>
        <v>1372.9718309859152</v>
      </c>
      <c r="AI48" s="55">
        <f>AE48/AF48</f>
        <v>24.561213434452867</v>
      </c>
      <c r="AJ48" s="16"/>
      <c r="AK48" s="45">
        <v>228.3</v>
      </c>
      <c r="AL48" s="48">
        <v>9.23</v>
      </c>
      <c r="AM48" s="52">
        <f t="shared" si="39"/>
        <v>309.77</v>
      </c>
      <c r="AN48" s="55">
        <f t="shared" si="59"/>
        <v>1382.661971830986</v>
      </c>
      <c r="AO48" s="55">
        <f t="shared" si="49"/>
        <v>24.734561213434453</v>
      </c>
      <c r="AP48" s="16"/>
      <c r="AQ48" s="45">
        <v>224.8</v>
      </c>
      <c r="AR48" s="48">
        <v>9.26</v>
      </c>
      <c r="AS48" s="52">
        <f t="shared" si="40"/>
        <v>309.74</v>
      </c>
      <c r="AT48" s="55">
        <f t="shared" si="60"/>
        <v>1357.0539956803457</v>
      </c>
      <c r="AU48" s="55">
        <f t="shared" si="50"/>
        <v>24.276457883369332</v>
      </c>
      <c r="AV48" s="16"/>
      <c r="AW48" s="45">
        <v>229.5</v>
      </c>
      <c r="AX48" s="48">
        <v>9.43</v>
      </c>
      <c r="AY48" s="52">
        <f t="shared" si="41"/>
        <v>309.57</v>
      </c>
      <c r="AZ48" s="55">
        <f t="shared" si="61"/>
        <v>1360.4506892895015</v>
      </c>
      <c r="BA48" s="55">
        <f t="shared" si="51"/>
        <v>24.337221633085896</v>
      </c>
      <c r="BB48" s="16"/>
      <c r="BC48" s="45">
        <v>226.3</v>
      </c>
      <c r="BD48" s="48">
        <v>9.41</v>
      </c>
      <c r="BE48" s="52">
        <f t="shared" si="42"/>
        <v>309.58999999999997</v>
      </c>
      <c r="BF48" s="55">
        <f t="shared" si="62"/>
        <v>1344.3326248671626</v>
      </c>
      <c r="BG48" s="55">
        <f t="shared" si="52"/>
        <v>24.048884165781086</v>
      </c>
      <c r="BI48" s="45">
        <v>222.3</v>
      </c>
      <c r="BJ48" s="48">
        <v>9.44</v>
      </c>
      <c r="BK48" s="52">
        <f t="shared" si="43"/>
        <v>309.56</v>
      </c>
      <c r="BL48" s="55">
        <f t="shared" si="63"/>
        <v>1316.3739406779662</v>
      </c>
      <c r="BM48" s="55">
        <f t="shared" si="53"/>
        <v>23.548728813559325</v>
      </c>
    </row>
    <row r="49" spans="1:65" x14ac:dyDescent="0.2">
      <c r="A49" s="45">
        <v>246.9</v>
      </c>
      <c r="B49" s="48">
        <v>9.33</v>
      </c>
      <c r="C49" s="52">
        <f t="shared" si="33"/>
        <v>309.67</v>
      </c>
      <c r="D49" s="55">
        <f t="shared" si="54"/>
        <v>1479.2829581993569</v>
      </c>
      <c r="E49" s="55">
        <f t="shared" si="44"/>
        <v>26.463022508038584</v>
      </c>
      <c r="F49" s="16"/>
      <c r="G49" s="45">
        <v>250.8</v>
      </c>
      <c r="H49" s="48">
        <v>9.39</v>
      </c>
      <c r="I49" s="52">
        <f t="shared" si="34"/>
        <v>309.61</v>
      </c>
      <c r="J49" s="55">
        <f t="shared" si="55"/>
        <v>1493.0479233226836</v>
      </c>
      <c r="K49" s="55">
        <f t="shared" si="45"/>
        <v>26.709265175718848</v>
      </c>
      <c r="L49" s="16"/>
      <c r="M49" s="45">
        <v>251.5</v>
      </c>
      <c r="N49" s="48">
        <v>9.66</v>
      </c>
      <c r="O49" s="52">
        <f t="shared" si="35"/>
        <v>309.33999999999997</v>
      </c>
      <c r="P49" s="55">
        <f t="shared" si="64"/>
        <v>1455.3674948240166</v>
      </c>
      <c r="Q49" s="55">
        <f t="shared" si="65"/>
        <v>26.0351966873706</v>
      </c>
      <c r="R49" s="16"/>
      <c r="S49" s="45">
        <v>246.6</v>
      </c>
      <c r="T49" s="48">
        <v>9.84</v>
      </c>
      <c r="U49" s="52">
        <f t="shared" si="36"/>
        <v>309.16000000000003</v>
      </c>
      <c r="V49" s="55">
        <f t="shared" si="56"/>
        <v>1400.9085365853659</v>
      </c>
      <c r="W49" s="55">
        <f t="shared" si="46"/>
        <v>25.060975609756099</v>
      </c>
      <c r="X49" s="16"/>
      <c r="Y49" s="45">
        <v>254.8</v>
      </c>
      <c r="Z49" s="48">
        <v>9.94</v>
      </c>
      <c r="AA49" s="52">
        <f t="shared" si="37"/>
        <v>309.06</v>
      </c>
      <c r="AB49" s="55">
        <f t="shared" si="57"/>
        <v>1432.929577464789</v>
      </c>
      <c r="AC49" s="55">
        <f t="shared" si="47"/>
        <v>25.633802816901412</v>
      </c>
      <c r="AE49" s="45">
        <v>255.3</v>
      </c>
      <c r="AF49" s="48">
        <v>10.11</v>
      </c>
      <c r="AG49" s="52">
        <f>$F$2-AF49</f>
        <v>308.89</v>
      </c>
      <c r="AH49" s="55">
        <f>AI49*55.9</f>
        <v>1411.59940652819</v>
      </c>
      <c r="AI49" s="55">
        <f>AE49/AF49</f>
        <v>25.252225519287837</v>
      </c>
      <c r="AJ49" s="16"/>
      <c r="AK49" s="45">
        <v>247.6</v>
      </c>
      <c r="AL49" s="48">
        <v>10.06</v>
      </c>
      <c r="AM49" s="52">
        <f t="shared" si="39"/>
        <v>308.94</v>
      </c>
      <c r="AN49" s="55">
        <f t="shared" si="59"/>
        <v>1375.8290258449301</v>
      </c>
      <c r="AO49" s="55">
        <f t="shared" si="49"/>
        <v>24.612326043737571</v>
      </c>
      <c r="AP49" s="16"/>
      <c r="AQ49" s="45">
        <v>247.2</v>
      </c>
      <c r="AR49" s="48">
        <v>10.1</v>
      </c>
      <c r="AS49" s="52">
        <f t="shared" si="40"/>
        <v>308.89999999999998</v>
      </c>
      <c r="AT49" s="55">
        <f t="shared" si="60"/>
        <v>1368.1663366336634</v>
      </c>
      <c r="AU49" s="55">
        <f t="shared" si="50"/>
        <v>24.475247524752476</v>
      </c>
      <c r="AV49" s="16"/>
      <c r="AW49" s="45">
        <v>250.8</v>
      </c>
      <c r="AX49" s="48">
        <v>10.210000000000001</v>
      </c>
      <c r="AY49" s="52">
        <f t="shared" si="41"/>
        <v>308.79000000000002</v>
      </c>
      <c r="AZ49" s="55">
        <f t="shared" si="61"/>
        <v>1373.1361410381978</v>
      </c>
      <c r="BA49" s="55">
        <f t="shared" si="51"/>
        <v>24.564152791380998</v>
      </c>
      <c r="BB49" s="16"/>
      <c r="BC49" s="45">
        <v>250.3</v>
      </c>
      <c r="BD49" s="48">
        <v>10.26</v>
      </c>
      <c r="BE49" s="52">
        <f t="shared" si="42"/>
        <v>308.74</v>
      </c>
      <c r="BF49" s="55">
        <f t="shared" si="62"/>
        <v>1363.7202729044834</v>
      </c>
      <c r="BG49" s="55">
        <f t="shared" si="52"/>
        <v>24.395711500974659</v>
      </c>
      <c r="BI49" s="45">
        <v>255.6</v>
      </c>
      <c r="BJ49" s="48">
        <v>10.58</v>
      </c>
      <c r="BK49" s="52">
        <f t="shared" si="43"/>
        <v>308.42</v>
      </c>
      <c r="BL49" s="55">
        <f t="shared" si="63"/>
        <v>1350.4763705103969</v>
      </c>
      <c r="BM49" s="55">
        <f t="shared" si="53"/>
        <v>24.158790170132324</v>
      </c>
    </row>
    <row r="50" spans="1:65" x14ac:dyDescent="0.2">
      <c r="A50" s="45">
        <v>276.89999999999998</v>
      </c>
      <c r="B50" s="49">
        <v>10.220000000000001</v>
      </c>
      <c r="C50" s="52">
        <f t="shared" si="33"/>
        <v>308.77999999999997</v>
      </c>
      <c r="D50" s="55">
        <f t="shared" si="54"/>
        <v>1514.5508806262228</v>
      </c>
      <c r="E50" s="55">
        <f t="shared" si="44"/>
        <v>27.093933463796475</v>
      </c>
      <c r="F50" s="16"/>
      <c r="G50" s="45">
        <v>274.3</v>
      </c>
      <c r="H50" s="49">
        <v>10.29</v>
      </c>
      <c r="I50" s="52">
        <f t="shared" si="34"/>
        <v>308.70999999999998</v>
      </c>
      <c r="J50" s="55">
        <f t="shared" si="55"/>
        <v>1490.1234207968903</v>
      </c>
      <c r="K50" s="55">
        <f t="shared" si="45"/>
        <v>26.656948493683192</v>
      </c>
      <c r="L50" s="16"/>
      <c r="M50" s="45">
        <v>276.2</v>
      </c>
      <c r="N50" s="49">
        <v>10.53</v>
      </c>
      <c r="O50" s="52">
        <f t="shared" si="35"/>
        <v>308.47000000000003</v>
      </c>
      <c r="P50" s="55">
        <f t="shared" si="64"/>
        <v>1466.2469135802469</v>
      </c>
      <c r="Q50" s="55">
        <f t="shared" si="65"/>
        <v>26.229819563152898</v>
      </c>
      <c r="R50" s="16"/>
      <c r="S50" s="45">
        <v>277</v>
      </c>
      <c r="T50" s="49">
        <v>10.77</v>
      </c>
      <c r="U50" s="52">
        <f t="shared" si="36"/>
        <v>308.23</v>
      </c>
      <c r="V50" s="55">
        <f t="shared" si="56"/>
        <v>1437.7251624883936</v>
      </c>
      <c r="W50" s="55">
        <f t="shared" si="46"/>
        <v>25.719591457753019</v>
      </c>
      <c r="X50" s="16"/>
      <c r="Y50" s="45">
        <v>274</v>
      </c>
      <c r="Z50" s="49">
        <v>10.76</v>
      </c>
      <c r="AA50" s="52">
        <f t="shared" si="37"/>
        <v>308.24</v>
      </c>
      <c r="AB50" s="55">
        <f t="shared" si="57"/>
        <v>1423.4758364312268</v>
      </c>
      <c r="AC50" s="55">
        <f t="shared" si="47"/>
        <v>25.464684014869889</v>
      </c>
      <c r="AE50" s="45">
        <v>275.10000000000002</v>
      </c>
      <c r="AF50" s="49">
        <v>10.83</v>
      </c>
      <c r="AG50" s="52">
        <f t="shared" si="38"/>
        <v>308.17</v>
      </c>
      <c r="AH50" s="55">
        <f t="shared" si="58"/>
        <v>1419.9529085872575</v>
      </c>
      <c r="AI50" s="55">
        <f t="shared" si="48"/>
        <v>25.401662049861496</v>
      </c>
      <c r="AJ50" s="16"/>
      <c r="AK50" s="45">
        <v>277</v>
      </c>
      <c r="AL50" s="49">
        <v>11.03</v>
      </c>
      <c r="AM50" s="52">
        <f t="shared" si="39"/>
        <v>307.97000000000003</v>
      </c>
      <c r="AN50" s="55">
        <f t="shared" si="59"/>
        <v>1403.8349954669086</v>
      </c>
      <c r="AO50" s="55">
        <f t="shared" si="49"/>
        <v>25.113327289211245</v>
      </c>
      <c r="AP50" s="16"/>
      <c r="AQ50" s="45">
        <v>277.7</v>
      </c>
      <c r="AR50" s="49">
        <v>11.11</v>
      </c>
      <c r="AS50" s="52">
        <f t="shared" si="40"/>
        <v>307.89</v>
      </c>
      <c r="AT50" s="55">
        <f t="shared" si="60"/>
        <v>1397.2484248424842</v>
      </c>
      <c r="AU50" s="55">
        <f t="shared" si="50"/>
        <v>24.995499549954996</v>
      </c>
      <c r="AV50" s="16"/>
      <c r="AW50" s="45">
        <v>278.2</v>
      </c>
      <c r="AX50" s="49">
        <v>11.04</v>
      </c>
      <c r="AY50" s="52">
        <f t="shared" si="41"/>
        <v>307.95999999999998</v>
      </c>
      <c r="AZ50" s="55">
        <f t="shared" si="61"/>
        <v>1408.639492753623</v>
      </c>
      <c r="BA50" s="55">
        <f t="shared" si="51"/>
        <v>25.19927536231884</v>
      </c>
      <c r="BB50" s="16"/>
      <c r="BC50" s="45">
        <v>274.3</v>
      </c>
      <c r="BD50" s="49">
        <v>10.98</v>
      </c>
      <c r="BE50" s="52">
        <f t="shared" si="42"/>
        <v>308.02</v>
      </c>
      <c r="BF50" s="55">
        <f t="shared" si="62"/>
        <v>1396.4817850637523</v>
      </c>
      <c r="BG50" s="55">
        <f t="shared" si="52"/>
        <v>24.981785063752277</v>
      </c>
      <c r="BI50" s="45">
        <v>276</v>
      </c>
      <c r="BJ50" s="49">
        <v>11.41</v>
      </c>
      <c r="BK50" s="52">
        <f t="shared" si="43"/>
        <v>307.58999999999997</v>
      </c>
      <c r="BL50" s="55">
        <f t="shared" si="63"/>
        <v>1352.1822962313759</v>
      </c>
      <c r="BM50" s="55">
        <f t="shared" si="53"/>
        <v>24.189307624890446</v>
      </c>
    </row>
    <row r="51" spans="1:65" x14ac:dyDescent="0.2">
      <c r="A51" s="45">
        <v>305.2</v>
      </c>
      <c r="B51" s="48">
        <v>11.11</v>
      </c>
      <c r="C51" s="52">
        <f t="shared" si="33"/>
        <v>307.89</v>
      </c>
      <c r="D51" s="55">
        <f t="shared" si="54"/>
        <v>1535.6147614761476</v>
      </c>
      <c r="E51" s="55">
        <f t="shared" si="44"/>
        <v>27.470747074707472</v>
      </c>
      <c r="F51" s="16"/>
      <c r="G51" s="45">
        <v>297.8</v>
      </c>
      <c r="H51" s="48">
        <v>11.04</v>
      </c>
      <c r="I51" s="52">
        <f t="shared" si="34"/>
        <v>307.95999999999998</v>
      </c>
      <c r="J51" s="55">
        <f t="shared" si="55"/>
        <v>1507.8822463768117</v>
      </c>
      <c r="K51" s="55">
        <f t="shared" si="45"/>
        <v>26.974637681159422</v>
      </c>
      <c r="L51" s="16"/>
      <c r="M51" s="45">
        <v>300.10000000000002</v>
      </c>
      <c r="N51" s="48">
        <v>11.36</v>
      </c>
      <c r="O51" s="52">
        <f t="shared" si="35"/>
        <v>307.64</v>
      </c>
      <c r="P51" s="55">
        <f t="shared" si="64"/>
        <v>1476.724471830986</v>
      </c>
      <c r="Q51" s="55">
        <f t="shared" si="65"/>
        <v>26.417253521126764</v>
      </c>
      <c r="R51" s="16"/>
      <c r="S51" s="45">
        <v>300.39999999999998</v>
      </c>
      <c r="T51" s="48">
        <v>11.64</v>
      </c>
      <c r="U51" s="52">
        <f t="shared" si="36"/>
        <v>307.36</v>
      </c>
      <c r="V51" s="55">
        <f t="shared" si="56"/>
        <v>1442.6426116838486</v>
      </c>
      <c r="W51" s="55">
        <f t="shared" si="46"/>
        <v>25.807560137457042</v>
      </c>
      <c r="X51" s="16"/>
      <c r="Y51" s="45">
        <v>304.2</v>
      </c>
      <c r="Z51" s="48">
        <v>11.81</v>
      </c>
      <c r="AA51" s="52">
        <f t="shared" si="37"/>
        <v>307.19</v>
      </c>
      <c r="AB51" s="55">
        <f t="shared" si="57"/>
        <v>1439.8628281117697</v>
      </c>
      <c r="AC51" s="55">
        <f t="shared" si="47"/>
        <v>25.757832345469939</v>
      </c>
      <c r="AE51" s="45">
        <v>304.5</v>
      </c>
      <c r="AF51" s="48">
        <v>11.69</v>
      </c>
      <c r="AG51" s="52">
        <f t="shared" si="38"/>
        <v>307.31</v>
      </c>
      <c r="AH51" s="55">
        <f t="shared" si="58"/>
        <v>1456.0778443113772</v>
      </c>
      <c r="AI51" s="55">
        <f t="shared" si="48"/>
        <v>26.047904191616766</v>
      </c>
      <c r="AJ51" s="16"/>
      <c r="AK51" s="45">
        <v>301.39999999999998</v>
      </c>
      <c r="AL51" s="48">
        <v>11.93</v>
      </c>
      <c r="AM51" s="52">
        <f t="shared" si="39"/>
        <v>307.07</v>
      </c>
      <c r="AN51" s="55">
        <f t="shared" si="59"/>
        <v>1412.2598491198657</v>
      </c>
      <c r="AO51" s="55">
        <f t="shared" si="49"/>
        <v>25.264040234702428</v>
      </c>
      <c r="AP51" s="16"/>
      <c r="AQ51" s="45">
        <v>300.39999999999998</v>
      </c>
      <c r="AR51" s="48">
        <v>11.98</v>
      </c>
      <c r="AS51" s="52">
        <f t="shared" si="40"/>
        <v>307.02</v>
      </c>
      <c r="AT51" s="55">
        <f t="shared" si="60"/>
        <v>1401.6994991652753</v>
      </c>
      <c r="AU51" s="55">
        <f t="shared" si="50"/>
        <v>25.075125208681133</v>
      </c>
      <c r="AV51" s="16"/>
      <c r="AW51" s="45">
        <v>298.10000000000002</v>
      </c>
      <c r="AX51" s="48">
        <v>11.78</v>
      </c>
      <c r="AY51" s="52">
        <f t="shared" si="41"/>
        <v>307.22000000000003</v>
      </c>
      <c r="AZ51" s="55">
        <f t="shared" si="61"/>
        <v>1414.5831918505944</v>
      </c>
      <c r="BA51" s="55">
        <f t="shared" si="51"/>
        <v>25.305602716468595</v>
      </c>
      <c r="BB51" s="16"/>
      <c r="BC51" s="45">
        <v>297.2</v>
      </c>
      <c r="BD51" s="48">
        <v>11.87</v>
      </c>
      <c r="BE51" s="52">
        <f t="shared" si="42"/>
        <v>307.13</v>
      </c>
      <c r="BF51" s="55">
        <f t="shared" si="62"/>
        <v>1399.619208087616</v>
      </c>
      <c r="BG51" s="55">
        <f t="shared" si="52"/>
        <v>25.037910699241788</v>
      </c>
      <c r="BI51" s="45">
        <v>304.8</v>
      </c>
      <c r="BJ51" s="48">
        <v>12.41</v>
      </c>
      <c r="BK51" s="52">
        <f t="shared" si="43"/>
        <v>306.58999999999997</v>
      </c>
      <c r="BL51" s="55">
        <f t="shared" si="63"/>
        <v>1372.9508460918614</v>
      </c>
      <c r="BM51" s="55">
        <f t="shared" si="53"/>
        <v>24.560838033843677</v>
      </c>
    </row>
    <row r="52" spans="1:65" x14ac:dyDescent="0.2">
      <c r="A52" s="45">
        <v>323.89999999999998</v>
      </c>
      <c r="B52" s="48">
        <v>11.83</v>
      </c>
      <c r="C52" s="52">
        <f t="shared" si="33"/>
        <v>307.17</v>
      </c>
      <c r="D52" s="55">
        <f t="shared" si="54"/>
        <v>1530.5164835164835</v>
      </c>
      <c r="E52" s="55">
        <f t="shared" si="44"/>
        <v>27.379543533389686</v>
      </c>
      <c r="F52" s="16"/>
      <c r="G52" s="45">
        <v>326.7</v>
      </c>
      <c r="H52" s="48">
        <v>11.98</v>
      </c>
      <c r="I52" s="52">
        <f t="shared" si="34"/>
        <v>307.02</v>
      </c>
      <c r="J52" s="55">
        <f t="shared" si="55"/>
        <v>1524.4181969949916</v>
      </c>
      <c r="K52" s="55">
        <f t="shared" si="45"/>
        <v>27.270450751252085</v>
      </c>
      <c r="L52" s="16"/>
      <c r="M52" s="45">
        <v>323.5</v>
      </c>
      <c r="N52" s="48">
        <v>12.14</v>
      </c>
      <c r="O52" s="52">
        <f t="shared" si="35"/>
        <v>306.86</v>
      </c>
      <c r="P52" s="55">
        <f t="shared" si="64"/>
        <v>1489.5922570016473</v>
      </c>
      <c r="Q52" s="55">
        <f t="shared" si="65"/>
        <v>26.647446457990114</v>
      </c>
      <c r="R52" s="16"/>
      <c r="S52" s="45">
        <v>324.3</v>
      </c>
      <c r="T52" s="48">
        <v>12.41</v>
      </c>
      <c r="U52" s="52">
        <f t="shared" si="36"/>
        <v>306.58999999999997</v>
      </c>
      <c r="V52" s="55">
        <f t="shared" si="56"/>
        <v>1460.7872683319904</v>
      </c>
      <c r="W52" s="55">
        <f t="shared" si="46"/>
        <v>26.132151490733282</v>
      </c>
      <c r="X52" s="16"/>
      <c r="Y52" s="45">
        <v>326.5</v>
      </c>
      <c r="Z52" s="48">
        <v>12.67</v>
      </c>
      <c r="AA52" s="52">
        <f t="shared" si="37"/>
        <v>306.33</v>
      </c>
      <c r="AB52" s="55">
        <f t="shared" si="57"/>
        <v>1440.5169692186266</v>
      </c>
      <c r="AC52" s="55">
        <f t="shared" si="47"/>
        <v>25.769534333070244</v>
      </c>
      <c r="AE52" s="45">
        <v>326.8</v>
      </c>
      <c r="AF52" s="48">
        <v>12.46</v>
      </c>
      <c r="AG52" s="52">
        <f t="shared" si="38"/>
        <v>306.54000000000002</v>
      </c>
      <c r="AH52" s="55">
        <f t="shared" si="58"/>
        <v>1466.1412520064205</v>
      </c>
      <c r="AI52" s="55">
        <f t="shared" si="48"/>
        <v>26.22792937399679</v>
      </c>
      <c r="AJ52" s="16"/>
      <c r="AK52" s="45">
        <v>324.8</v>
      </c>
      <c r="AL52" s="48">
        <v>12.9</v>
      </c>
      <c r="AM52" s="52">
        <f t="shared" si="39"/>
        <v>306.10000000000002</v>
      </c>
      <c r="AN52" s="55">
        <f t="shared" si="59"/>
        <v>1407.4666666666665</v>
      </c>
      <c r="AO52" s="55">
        <f t="shared" si="49"/>
        <v>25.178294573643409</v>
      </c>
      <c r="AP52" s="16"/>
      <c r="AQ52" s="45">
        <v>323.8</v>
      </c>
      <c r="AR52" s="48">
        <v>12.92</v>
      </c>
      <c r="AS52" s="52">
        <f t="shared" si="40"/>
        <v>306.08</v>
      </c>
      <c r="AT52" s="55">
        <f t="shared" si="60"/>
        <v>1400.9613003095976</v>
      </c>
      <c r="AU52" s="55">
        <f t="shared" si="50"/>
        <v>25.061919504643964</v>
      </c>
      <c r="AV52" s="16"/>
      <c r="AW52" s="45">
        <v>326.8</v>
      </c>
      <c r="AX52" s="48">
        <v>12.65</v>
      </c>
      <c r="AY52" s="52">
        <f t="shared" si="41"/>
        <v>306.35000000000002</v>
      </c>
      <c r="AZ52" s="55">
        <f t="shared" si="61"/>
        <v>1444.1201581027667</v>
      </c>
      <c r="BA52" s="55">
        <f t="shared" si="51"/>
        <v>25.83399209486166</v>
      </c>
      <c r="BB52" s="16"/>
      <c r="BC52" s="45">
        <v>326.3</v>
      </c>
      <c r="BD52" s="48">
        <v>12.7</v>
      </c>
      <c r="BE52" s="52">
        <f t="shared" si="42"/>
        <v>306.3</v>
      </c>
      <c r="BF52" s="55">
        <f t="shared" si="62"/>
        <v>1436.2338582677166</v>
      </c>
      <c r="BG52" s="55">
        <f t="shared" si="52"/>
        <v>25.692913385826774</v>
      </c>
      <c r="BI52" s="45">
        <v>322</v>
      </c>
      <c r="BJ52" s="48">
        <v>13.16</v>
      </c>
      <c r="BK52" s="52">
        <f t="shared" si="43"/>
        <v>305.83999999999997</v>
      </c>
      <c r="BL52" s="55">
        <f t="shared" si="63"/>
        <v>1367.7659574468084</v>
      </c>
      <c r="BM52" s="55">
        <f t="shared" si="53"/>
        <v>24.468085106382979</v>
      </c>
    </row>
    <row r="53" spans="1:65" x14ac:dyDescent="0.2">
      <c r="A53" s="45">
        <v>354.4</v>
      </c>
      <c r="B53" s="48">
        <v>12.69</v>
      </c>
      <c r="C53" s="52">
        <f t="shared" si="33"/>
        <v>306.31</v>
      </c>
      <c r="D53" s="55">
        <f t="shared" si="54"/>
        <v>1561.1473601260834</v>
      </c>
      <c r="E53" s="55">
        <f t="shared" si="44"/>
        <v>27.927501970055161</v>
      </c>
      <c r="F53" s="16"/>
      <c r="G53" s="45">
        <v>351</v>
      </c>
      <c r="H53" s="48">
        <v>12.78</v>
      </c>
      <c r="I53" s="52">
        <f t="shared" si="34"/>
        <v>306.22000000000003</v>
      </c>
      <c r="J53" s="55">
        <f t="shared" si="55"/>
        <v>1535.2816901408451</v>
      </c>
      <c r="K53" s="55">
        <f t="shared" si="45"/>
        <v>27.464788732394368</v>
      </c>
      <c r="L53" s="16"/>
      <c r="M53" s="45">
        <v>346.3</v>
      </c>
      <c r="N53" s="48">
        <v>12.98</v>
      </c>
      <c r="O53" s="52">
        <f t="shared" si="35"/>
        <v>306.02</v>
      </c>
      <c r="P53" s="55">
        <f t="shared" si="64"/>
        <v>1491.384437596302</v>
      </c>
      <c r="Q53" s="55">
        <f t="shared" si="65"/>
        <v>26.679506933744221</v>
      </c>
      <c r="R53" s="16"/>
      <c r="S53" s="45">
        <v>347.3</v>
      </c>
      <c r="T53" s="48">
        <v>13.25</v>
      </c>
      <c r="U53" s="52">
        <f t="shared" si="36"/>
        <v>305.75</v>
      </c>
      <c r="V53" s="55">
        <f t="shared" si="56"/>
        <v>1465.2128301886794</v>
      </c>
      <c r="W53" s="55">
        <f t="shared" si="46"/>
        <v>26.211320754716983</v>
      </c>
      <c r="X53" s="16"/>
      <c r="Y53" s="45">
        <v>354.2</v>
      </c>
      <c r="Z53" s="48">
        <v>13.59</v>
      </c>
      <c r="AA53" s="52">
        <f t="shared" si="37"/>
        <v>305.41000000000003</v>
      </c>
      <c r="AB53" s="55">
        <f t="shared" si="57"/>
        <v>1456.9374540103017</v>
      </c>
      <c r="AC53" s="55">
        <f t="shared" si="47"/>
        <v>26.063281824871229</v>
      </c>
      <c r="AE53" s="45">
        <v>354.5</v>
      </c>
      <c r="AF53" s="48">
        <v>13.26</v>
      </c>
      <c r="AG53" s="52">
        <f t="shared" si="38"/>
        <v>305.74</v>
      </c>
      <c r="AH53" s="55">
        <f t="shared" si="58"/>
        <v>1494.4607843137255</v>
      </c>
      <c r="AI53" s="55">
        <f t="shared" si="48"/>
        <v>26.734539969834088</v>
      </c>
      <c r="AJ53" s="16"/>
      <c r="AK53" s="45">
        <v>348.6</v>
      </c>
      <c r="AL53" s="48">
        <v>13.74</v>
      </c>
      <c r="AM53" s="52">
        <f t="shared" si="39"/>
        <v>305.26</v>
      </c>
      <c r="AN53" s="55">
        <f t="shared" si="59"/>
        <v>1418.2489082969432</v>
      </c>
      <c r="AO53" s="55">
        <f t="shared" si="49"/>
        <v>25.37117903930131</v>
      </c>
      <c r="AP53" s="16"/>
      <c r="AQ53" s="45">
        <v>347</v>
      </c>
      <c r="AR53" s="48">
        <v>13.72</v>
      </c>
      <c r="AS53" s="52">
        <f t="shared" si="40"/>
        <v>305.27999999999997</v>
      </c>
      <c r="AT53" s="55">
        <f t="shared" si="60"/>
        <v>1413.7973760932944</v>
      </c>
      <c r="AU53" s="55">
        <f t="shared" si="50"/>
        <v>25.291545189504372</v>
      </c>
      <c r="AV53" s="16"/>
      <c r="AW53" s="45">
        <v>350.9</v>
      </c>
      <c r="AX53" s="48">
        <v>13.35</v>
      </c>
      <c r="AY53" s="52">
        <f t="shared" si="41"/>
        <v>305.64999999999998</v>
      </c>
      <c r="AZ53" s="55">
        <f t="shared" si="61"/>
        <v>1469.3116104868911</v>
      </c>
      <c r="BA53" s="55">
        <f t="shared" si="51"/>
        <v>26.284644194756552</v>
      </c>
      <c r="BB53" s="16"/>
      <c r="BC53" s="45">
        <v>350.8</v>
      </c>
      <c r="BD53" s="48">
        <v>13.47</v>
      </c>
      <c r="BE53" s="52">
        <f t="shared" si="42"/>
        <v>305.52999999999997</v>
      </c>
      <c r="BF53" s="55">
        <f t="shared" si="62"/>
        <v>1455.8069784706754</v>
      </c>
      <c r="BG53" s="55">
        <f t="shared" si="52"/>
        <v>26.043058648849293</v>
      </c>
      <c r="BI53" s="45">
        <v>354</v>
      </c>
      <c r="BJ53" s="48">
        <v>14.25</v>
      </c>
      <c r="BK53" s="52">
        <f t="shared" si="43"/>
        <v>304.75</v>
      </c>
      <c r="BL53" s="55">
        <f t="shared" si="63"/>
        <v>1388.6736842105263</v>
      </c>
      <c r="BM53" s="55">
        <f t="shared" si="53"/>
        <v>24.842105263157894</v>
      </c>
    </row>
    <row r="54" spans="1:65" x14ac:dyDescent="0.2">
      <c r="A54" s="45">
        <v>376.7</v>
      </c>
      <c r="B54" s="48">
        <v>13.43</v>
      </c>
      <c r="C54" s="52">
        <f t="shared" si="33"/>
        <v>305.57</v>
      </c>
      <c r="D54" s="55">
        <f t="shared" si="54"/>
        <v>1567.9471332836931</v>
      </c>
      <c r="E54" s="55">
        <f t="shared" si="44"/>
        <v>28.049143708116159</v>
      </c>
      <c r="F54" s="16"/>
      <c r="G54" s="45">
        <v>374.2</v>
      </c>
      <c r="H54" s="48">
        <v>13.54</v>
      </c>
      <c r="I54" s="52">
        <f t="shared" si="34"/>
        <v>305.45999999999998</v>
      </c>
      <c r="J54" s="55">
        <f t="shared" si="55"/>
        <v>1544.8877400295421</v>
      </c>
      <c r="K54" s="55">
        <f t="shared" si="45"/>
        <v>27.636632200886265</v>
      </c>
      <c r="L54" s="16"/>
      <c r="M54" s="45">
        <v>376.5</v>
      </c>
      <c r="N54" s="48">
        <v>13.75</v>
      </c>
      <c r="O54" s="52">
        <f t="shared" si="35"/>
        <v>305.25</v>
      </c>
      <c r="P54" s="55">
        <f t="shared" si="64"/>
        <v>1530.6436363636365</v>
      </c>
      <c r="Q54" s="55">
        <f t="shared" si="65"/>
        <v>27.381818181818183</v>
      </c>
      <c r="R54" s="16"/>
      <c r="S54" s="45">
        <v>376.6</v>
      </c>
      <c r="T54" s="48">
        <v>14.21</v>
      </c>
      <c r="U54" s="52">
        <f t="shared" si="36"/>
        <v>304.79000000000002</v>
      </c>
      <c r="V54" s="55">
        <f t="shared" si="56"/>
        <v>1481.4876847290641</v>
      </c>
      <c r="W54" s="55">
        <f t="shared" si="46"/>
        <v>26.502463054187192</v>
      </c>
      <c r="X54" s="16"/>
      <c r="Y54" s="45">
        <v>374.2</v>
      </c>
      <c r="Z54" s="48">
        <v>14.34</v>
      </c>
      <c r="AA54" s="52">
        <f t="shared" si="37"/>
        <v>304.66000000000003</v>
      </c>
      <c r="AB54" s="55">
        <f t="shared" si="57"/>
        <v>1458.7015341701533</v>
      </c>
      <c r="AC54" s="55">
        <f t="shared" si="47"/>
        <v>26.094839609483959</v>
      </c>
      <c r="AE54" s="45">
        <v>374.1</v>
      </c>
      <c r="AF54" s="48">
        <v>13.96</v>
      </c>
      <c r="AG54" s="52">
        <f t="shared" si="38"/>
        <v>305.04000000000002</v>
      </c>
      <c r="AH54" s="55">
        <f t="shared" si="58"/>
        <v>1498.0078796561604</v>
      </c>
      <c r="AI54" s="55">
        <f t="shared" si="48"/>
        <v>26.797994269340975</v>
      </c>
      <c r="AJ54" s="16"/>
      <c r="AK54" s="45">
        <v>372.1</v>
      </c>
      <c r="AL54" s="48">
        <v>14.62</v>
      </c>
      <c r="AM54" s="52">
        <f t="shared" si="39"/>
        <v>304.38</v>
      </c>
      <c r="AN54" s="55">
        <f t="shared" si="59"/>
        <v>1422.7352941176473</v>
      </c>
      <c r="AO54" s="55">
        <f t="shared" si="49"/>
        <v>25.451436388508895</v>
      </c>
      <c r="AP54" s="16"/>
      <c r="AQ54" s="45">
        <v>376.2</v>
      </c>
      <c r="AR54" s="48">
        <v>14.83</v>
      </c>
      <c r="AS54" s="52">
        <f t="shared" si="40"/>
        <v>304.17</v>
      </c>
      <c r="AT54" s="55">
        <f t="shared" si="60"/>
        <v>1418.0431557653405</v>
      </c>
      <c r="AU54" s="55">
        <f t="shared" si="50"/>
        <v>25.367498314227916</v>
      </c>
      <c r="AV54" s="16"/>
      <c r="AW54" s="45">
        <v>374.6</v>
      </c>
      <c r="AX54" s="48">
        <v>14.12</v>
      </c>
      <c r="AY54" s="52">
        <f t="shared" si="41"/>
        <v>304.88</v>
      </c>
      <c r="AZ54" s="55">
        <f t="shared" si="61"/>
        <v>1483.0127478753541</v>
      </c>
      <c r="BA54" s="55">
        <f t="shared" si="51"/>
        <v>26.52974504249292</v>
      </c>
      <c r="BB54" s="16"/>
      <c r="BC54" s="45">
        <v>373.2</v>
      </c>
      <c r="BD54" s="48">
        <v>14.08</v>
      </c>
      <c r="BE54" s="52">
        <f t="shared" si="42"/>
        <v>304.92</v>
      </c>
      <c r="BF54" s="55">
        <f t="shared" si="62"/>
        <v>1481.6676136363635</v>
      </c>
      <c r="BG54" s="55">
        <f t="shared" si="52"/>
        <v>26.505681818181817</v>
      </c>
      <c r="BI54" s="45">
        <v>374.8</v>
      </c>
      <c r="BJ54" s="48">
        <v>15.1</v>
      </c>
      <c r="BK54" s="52">
        <f t="shared" si="43"/>
        <v>303.89999999999998</v>
      </c>
      <c r="BL54" s="55">
        <f t="shared" si="63"/>
        <v>1387.5046357615895</v>
      </c>
      <c r="BM54" s="55">
        <f t="shared" si="53"/>
        <v>24.821192052980134</v>
      </c>
    </row>
    <row r="55" spans="1:65" x14ac:dyDescent="0.2">
      <c r="A55" s="45">
        <v>403.7</v>
      </c>
      <c r="B55" s="48">
        <v>14.22</v>
      </c>
      <c r="C55" s="52">
        <f t="shared" si="33"/>
        <v>304.77999999999997</v>
      </c>
      <c r="D55" s="55">
        <f t="shared" si="54"/>
        <v>1586.9781997187058</v>
      </c>
      <c r="E55" s="55">
        <f t="shared" si="44"/>
        <v>28.389592123769336</v>
      </c>
      <c r="F55" s="16"/>
      <c r="G55" s="45">
        <v>398.3</v>
      </c>
      <c r="H55" s="48">
        <v>14.25</v>
      </c>
      <c r="I55" s="52">
        <f t="shared" si="34"/>
        <v>304.75</v>
      </c>
      <c r="J55" s="55">
        <f t="shared" si="55"/>
        <v>1562.4540350877194</v>
      </c>
      <c r="K55" s="55">
        <f t="shared" si="45"/>
        <v>27.950877192982457</v>
      </c>
      <c r="L55" s="16"/>
      <c r="M55" s="45">
        <v>400.2</v>
      </c>
      <c r="N55" s="48">
        <v>14.61</v>
      </c>
      <c r="O55" s="52">
        <f t="shared" si="35"/>
        <v>304.39</v>
      </c>
      <c r="P55" s="55">
        <f t="shared" si="64"/>
        <v>1531.2238193018479</v>
      </c>
      <c r="Q55" s="55">
        <f t="shared" si="65"/>
        <v>27.392197125256672</v>
      </c>
      <c r="R55" s="16"/>
      <c r="S55" s="45">
        <v>401.3</v>
      </c>
      <c r="T55" s="48">
        <v>14.95</v>
      </c>
      <c r="U55" s="52">
        <f t="shared" si="36"/>
        <v>304.05</v>
      </c>
      <c r="V55" s="55">
        <f t="shared" si="56"/>
        <v>1500.5130434782609</v>
      </c>
      <c r="W55" s="55">
        <f t="shared" si="46"/>
        <v>26.842809364548497</v>
      </c>
      <c r="X55" s="16"/>
      <c r="Y55" s="45">
        <v>402.3</v>
      </c>
      <c r="Z55" s="48">
        <v>15.28</v>
      </c>
      <c r="AA55" s="52">
        <f t="shared" si="37"/>
        <v>303.72000000000003</v>
      </c>
      <c r="AB55" s="55">
        <f t="shared" si="57"/>
        <v>1471.765052356021</v>
      </c>
      <c r="AC55" s="55">
        <f t="shared" si="47"/>
        <v>26.328534031413614</v>
      </c>
      <c r="AE55" s="45">
        <v>402.9</v>
      </c>
      <c r="AF55" s="48">
        <v>14.75</v>
      </c>
      <c r="AG55" s="52">
        <f t="shared" si="38"/>
        <v>304.25</v>
      </c>
      <c r="AH55" s="55">
        <f t="shared" si="58"/>
        <v>1526.9227118644067</v>
      </c>
      <c r="AI55" s="55">
        <f t="shared" si="48"/>
        <v>27.315254237288134</v>
      </c>
      <c r="AJ55" s="16"/>
      <c r="AK55" s="45">
        <v>401.9</v>
      </c>
      <c r="AL55" s="48">
        <v>15.47</v>
      </c>
      <c r="AM55" s="52">
        <f t="shared" si="39"/>
        <v>303.52999999999997</v>
      </c>
      <c r="AN55" s="55">
        <f t="shared" si="59"/>
        <v>1452.2436974789914</v>
      </c>
      <c r="AO55" s="55">
        <f t="shared" si="49"/>
        <v>25.979314802844211</v>
      </c>
      <c r="AP55" s="16"/>
      <c r="AQ55" s="45">
        <v>400.7</v>
      </c>
      <c r="AR55" s="48">
        <v>15.67</v>
      </c>
      <c r="AS55" s="52">
        <f t="shared" si="40"/>
        <v>303.33</v>
      </c>
      <c r="AT55" s="55">
        <f t="shared" si="60"/>
        <v>1429.4275686024248</v>
      </c>
      <c r="AU55" s="55">
        <f t="shared" si="50"/>
        <v>25.571155073388638</v>
      </c>
      <c r="AV55" s="16"/>
      <c r="AW55" s="45">
        <v>398.1</v>
      </c>
      <c r="AX55" s="48">
        <v>14.8</v>
      </c>
      <c r="AY55" s="52">
        <f t="shared" si="41"/>
        <v>304.2</v>
      </c>
      <c r="AZ55" s="55">
        <f t="shared" si="61"/>
        <v>1503.6344594594595</v>
      </c>
      <c r="BA55" s="55">
        <f t="shared" si="51"/>
        <v>26.898648648648649</v>
      </c>
      <c r="BB55" s="16"/>
      <c r="BC55" s="45">
        <v>397.3</v>
      </c>
      <c r="BD55" s="48">
        <v>14.97</v>
      </c>
      <c r="BE55" s="52">
        <f t="shared" si="42"/>
        <v>304.02999999999997</v>
      </c>
      <c r="BF55" s="55">
        <f t="shared" si="62"/>
        <v>1483.5718102872411</v>
      </c>
      <c r="BG55" s="55">
        <f t="shared" si="52"/>
        <v>26.539746158984634</v>
      </c>
      <c r="BI55" s="45">
        <v>403.4</v>
      </c>
      <c r="BJ55" s="48">
        <v>15.98</v>
      </c>
      <c r="BK55" s="52">
        <f t="shared" si="43"/>
        <v>303.02</v>
      </c>
      <c r="BL55" s="55">
        <f t="shared" si="63"/>
        <v>1411.1426783479349</v>
      </c>
      <c r="BM55" s="55">
        <f t="shared" si="53"/>
        <v>25.244055068836044</v>
      </c>
    </row>
    <row r="56" spans="1:65" x14ac:dyDescent="0.2">
      <c r="A56" s="45">
        <v>423.9</v>
      </c>
      <c r="B56" s="48">
        <v>14.92</v>
      </c>
      <c r="C56" s="52">
        <f t="shared" si="33"/>
        <v>304.08</v>
      </c>
      <c r="D56" s="55">
        <f t="shared" si="54"/>
        <v>1588.2044235924932</v>
      </c>
      <c r="E56" s="55">
        <f t="shared" si="44"/>
        <v>28.411528150134046</v>
      </c>
      <c r="F56" s="16"/>
      <c r="G56" s="45">
        <v>427.2</v>
      </c>
      <c r="H56" s="48">
        <v>15.14</v>
      </c>
      <c r="I56" s="52">
        <f t="shared" si="34"/>
        <v>303.86</v>
      </c>
      <c r="J56" s="55">
        <f t="shared" si="55"/>
        <v>1577.3104359313077</v>
      </c>
      <c r="K56" s="55">
        <f t="shared" si="45"/>
        <v>28.216644649933947</v>
      </c>
      <c r="L56" s="16"/>
      <c r="M56" s="45">
        <v>423.7</v>
      </c>
      <c r="N56" s="48">
        <v>15.28</v>
      </c>
      <c r="O56" s="52">
        <f t="shared" si="35"/>
        <v>303.72000000000003</v>
      </c>
      <c r="P56" s="55">
        <f t="shared" si="64"/>
        <v>1550.0543193717276</v>
      </c>
      <c r="Q56" s="55">
        <f t="shared" si="65"/>
        <v>27.729057591623036</v>
      </c>
      <c r="R56" s="16"/>
      <c r="S56" s="45">
        <v>424.4</v>
      </c>
      <c r="T56" s="48">
        <v>15.58</v>
      </c>
      <c r="U56" s="52">
        <f t="shared" si="36"/>
        <v>303.42</v>
      </c>
      <c r="V56" s="55">
        <f t="shared" si="56"/>
        <v>1522.7188703465981</v>
      </c>
      <c r="W56" s="55">
        <f t="shared" si="46"/>
        <v>27.240051347881899</v>
      </c>
      <c r="X56" s="16"/>
      <c r="Y56" s="45">
        <v>427.4</v>
      </c>
      <c r="Z56" s="48">
        <v>16.04</v>
      </c>
      <c r="AA56" s="52">
        <f t="shared" si="37"/>
        <v>302.95999999999998</v>
      </c>
      <c r="AB56" s="55">
        <f t="shared" si="57"/>
        <v>1489.504987531172</v>
      </c>
      <c r="AC56" s="55">
        <f t="shared" si="47"/>
        <v>26.645885286783042</v>
      </c>
      <c r="AE56" s="45">
        <v>427</v>
      </c>
      <c r="AF56" s="48">
        <v>15.49</v>
      </c>
      <c r="AG56" s="52">
        <f t="shared" si="38"/>
        <v>303.51</v>
      </c>
      <c r="AH56" s="55">
        <f t="shared" si="58"/>
        <v>1540.9489993544221</v>
      </c>
      <c r="AI56" s="55">
        <f t="shared" si="48"/>
        <v>27.566171723692705</v>
      </c>
      <c r="AJ56" s="16"/>
      <c r="AK56" s="45">
        <v>425.4</v>
      </c>
      <c r="AL56" s="48">
        <v>16.329999999999998</v>
      </c>
      <c r="AM56" s="52">
        <f t="shared" si="39"/>
        <v>302.67</v>
      </c>
      <c r="AN56" s="55">
        <f t="shared" si="59"/>
        <v>1456.206981016534</v>
      </c>
      <c r="AO56" s="55">
        <f t="shared" si="49"/>
        <v>26.050214329454992</v>
      </c>
      <c r="AP56" s="16"/>
      <c r="AQ56" s="45">
        <v>424.6</v>
      </c>
      <c r="AR56" s="48">
        <v>16.489999999999998</v>
      </c>
      <c r="AS56" s="52">
        <f t="shared" si="40"/>
        <v>302.51</v>
      </c>
      <c r="AT56" s="55">
        <f t="shared" si="60"/>
        <v>1439.3656761673744</v>
      </c>
      <c r="AU56" s="55">
        <f t="shared" si="50"/>
        <v>25.74893875075804</v>
      </c>
      <c r="AV56" s="16"/>
      <c r="AW56" s="45">
        <v>421.6</v>
      </c>
      <c r="AX56" s="48">
        <v>15.56</v>
      </c>
      <c r="AY56" s="52">
        <f t="shared" si="41"/>
        <v>303.44</v>
      </c>
      <c r="AZ56" s="55">
        <f t="shared" si="61"/>
        <v>1514.6169665809769</v>
      </c>
      <c r="BA56" s="55">
        <f t="shared" si="51"/>
        <v>27.095115681233935</v>
      </c>
      <c r="BB56" s="16"/>
      <c r="BC56" s="45">
        <v>430.2</v>
      </c>
      <c r="BD56" s="48">
        <v>15.86</v>
      </c>
      <c r="BE56" s="52">
        <f t="shared" si="42"/>
        <v>303.14</v>
      </c>
      <c r="BF56" s="55">
        <f t="shared" si="62"/>
        <v>1516.2786885245901</v>
      </c>
      <c r="BG56" s="55">
        <f t="shared" si="52"/>
        <v>27.124842370744009</v>
      </c>
      <c r="BI56" s="45">
        <v>422.7</v>
      </c>
      <c r="BJ56" s="48">
        <v>16.82</v>
      </c>
      <c r="BK56" s="52">
        <f t="shared" si="43"/>
        <v>302.18</v>
      </c>
      <c r="BL56" s="55">
        <f t="shared" si="63"/>
        <v>1404.8115338882283</v>
      </c>
      <c r="BM56" s="55">
        <f t="shared" si="53"/>
        <v>25.1307966706302</v>
      </c>
    </row>
    <row r="57" spans="1:65" x14ac:dyDescent="0.2">
      <c r="A57" s="45">
        <v>452.5</v>
      </c>
      <c r="B57" s="48">
        <v>15.71</v>
      </c>
      <c r="C57" s="52">
        <f t="shared" si="33"/>
        <v>303.29000000000002</v>
      </c>
      <c r="D57" s="55">
        <f t="shared" si="54"/>
        <v>1610.1050286441757</v>
      </c>
      <c r="E57" s="55">
        <f t="shared" si="44"/>
        <v>28.803309993634628</v>
      </c>
      <c r="F57" s="16"/>
      <c r="G57" s="45">
        <v>455.3</v>
      </c>
      <c r="H57" s="48">
        <v>15.95</v>
      </c>
      <c r="I57" s="52">
        <f t="shared" si="34"/>
        <v>303.05</v>
      </c>
      <c r="J57" s="55">
        <f t="shared" si="55"/>
        <v>1595.6909090909091</v>
      </c>
      <c r="K57" s="55">
        <f t="shared" si="45"/>
        <v>28.545454545454547</v>
      </c>
      <c r="L57" s="16"/>
      <c r="M57" s="45">
        <v>446.5</v>
      </c>
      <c r="N57" s="48">
        <v>16.05</v>
      </c>
      <c r="O57" s="52">
        <f t="shared" si="35"/>
        <v>302.95</v>
      </c>
      <c r="P57" s="55">
        <f t="shared" si="64"/>
        <v>1555.0996884735202</v>
      </c>
      <c r="Q57" s="55">
        <f t="shared" si="65"/>
        <v>27.819314641744548</v>
      </c>
      <c r="R57" s="16"/>
      <c r="S57" s="45">
        <v>447.6</v>
      </c>
      <c r="T57" s="48">
        <v>16.399999999999999</v>
      </c>
      <c r="U57" s="52">
        <f t="shared" si="36"/>
        <v>302.60000000000002</v>
      </c>
      <c r="V57" s="55">
        <f t="shared" si="56"/>
        <v>1525.6609756097562</v>
      </c>
      <c r="W57" s="55">
        <f t="shared" si="46"/>
        <v>27.292682926829272</v>
      </c>
      <c r="X57" s="16"/>
      <c r="Y57" s="45">
        <v>451.2</v>
      </c>
      <c r="Z57" s="48">
        <v>16.86</v>
      </c>
      <c r="AA57" s="52">
        <f t="shared" si="37"/>
        <v>302.14</v>
      </c>
      <c r="AB57" s="55">
        <f t="shared" si="57"/>
        <v>1495.9715302491102</v>
      </c>
      <c r="AC57" s="55">
        <f t="shared" si="47"/>
        <v>26.761565836298931</v>
      </c>
      <c r="AE57" s="45">
        <v>451</v>
      </c>
      <c r="AF57" s="48">
        <v>16.25</v>
      </c>
      <c r="AG57" s="52">
        <f t="shared" si="38"/>
        <v>302.75</v>
      </c>
      <c r="AH57" s="55">
        <f t="shared" si="58"/>
        <v>1551.44</v>
      </c>
      <c r="AI57" s="55">
        <f t="shared" si="48"/>
        <v>27.753846153846155</v>
      </c>
      <c r="AJ57" s="16"/>
      <c r="AK57" s="45">
        <v>448.9</v>
      </c>
      <c r="AL57" s="48">
        <v>17.010000000000002</v>
      </c>
      <c r="AM57" s="52">
        <f t="shared" si="39"/>
        <v>301.99</v>
      </c>
      <c r="AN57" s="55">
        <f t="shared" si="59"/>
        <v>1475.2210464432683</v>
      </c>
      <c r="AO57" s="55">
        <f t="shared" si="49"/>
        <v>26.39035861258083</v>
      </c>
      <c r="AP57" s="16"/>
      <c r="AQ57" s="45">
        <v>447.6</v>
      </c>
      <c r="AR57" s="48">
        <v>17.260000000000002</v>
      </c>
      <c r="AS57" s="52">
        <f t="shared" si="40"/>
        <v>301.74</v>
      </c>
      <c r="AT57" s="55">
        <f t="shared" si="60"/>
        <v>1449.6431054461182</v>
      </c>
      <c r="AU57" s="55">
        <f t="shared" si="50"/>
        <v>25.93279258400927</v>
      </c>
      <c r="AV57" s="16"/>
      <c r="AW57" s="45">
        <v>451.2</v>
      </c>
      <c r="AX57" s="48">
        <v>16.260000000000002</v>
      </c>
      <c r="AY57" s="52">
        <f t="shared" si="41"/>
        <v>302.74</v>
      </c>
      <c r="AZ57" s="55">
        <f t="shared" si="61"/>
        <v>1551.1734317343171</v>
      </c>
      <c r="BA57" s="55">
        <f t="shared" si="51"/>
        <v>27.749077490774905</v>
      </c>
      <c r="BB57" s="16"/>
      <c r="BC57" s="45">
        <v>450.6</v>
      </c>
      <c r="BD57" s="48">
        <v>16.53</v>
      </c>
      <c r="BE57" s="52">
        <f t="shared" si="42"/>
        <v>302.47000000000003</v>
      </c>
      <c r="BF57" s="55">
        <f t="shared" si="62"/>
        <v>1523.807622504537</v>
      </c>
      <c r="BG57" s="55">
        <f t="shared" si="52"/>
        <v>27.259528130671505</v>
      </c>
      <c r="BI57" s="45">
        <v>452</v>
      </c>
      <c r="BJ57" s="48">
        <v>17.73</v>
      </c>
      <c r="BK57" s="52">
        <f t="shared" si="43"/>
        <v>301.27</v>
      </c>
      <c r="BL57" s="55">
        <f t="shared" si="63"/>
        <v>1425.0874224478287</v>
      </c>
      <c r="BM57" s="55">
        <f t="shared" si="53"/>
        <v>25.493513818386916</v>
      </c>
    </row>
    <row r="58" spans="1:65" x14ac:dyDescent="0.2">
      <c r="A58" s="45">
        <v>476.2</v>
      </c>
      <c r="B58" s="48">
        <v>16.399999999999999</v>
      </c>
      <c r="C58" s="52">
        <f t="shared" si="33"/>
        <v>302.60000000000002</v>
      </c>
      <c r="D58" s="55">
        <f t="shared" si="54"/>
        <v>1623.1451219512196</v>
      </c>
      <c r="E58" s="55">
        <f t="shared" si="44"/>
        <v>29.036585365853661</v>
      </c>
      <c r="F58" s="16"/>
      <c r="G58" s="45">
        <v>475</v>
      </c>
      <c r="H58" s="48">
        <v>16.61</v>
      </c>
      <c r="I58" s="52">
        <f t="shared" si="34"/>
        <v>302.39</v>
      </c>
      <c r="J58" s="55">
        <f t="shared" si="55"/>
        <v>1598.5851896447923</v>
      </c>
      <c r="K58" s="55">
        <f t="shared" si="45"/>
        <v>28.597230583985553</v>
      </c>
      <c r="L58" s="16"/>
      <c r="M58" s="45">
        <v>476.4</v>
      </c>
      <c r="N58" s="48">
        <v>16.829999999999998</v>
      </c>
      <c r="O58" s="52">
        <f t="shared" si="35"/>
        <v>302.17</v>
      </c>
      <c r="P58" s="55">
        <f t="shared" si="64"/>
        <v>1582.3386809269164</v>
      </c>
      <c r="Q58" s="55">
        <f t="shared" si="65"/>
        <v>28.306595365418897</v>
      </c>
      <c r="R58" s="16"/>
      <c r="S58" s="45">
        <v>479.8</v>
      </c>
      <c r="T58" s="48">
        <v>17.28</v>
      </c>
      <c r="U58" s="52">
        <f t="shared" si="36"/>
        <v>301.72000000000003</v>
      </c>
      <c r="V58" s="55">
        <f t="shared" si="56"/>
        <v>1552.130787037037</v>
      </c>
      <c r="W58" s="55">
        <f t="shared" si="46"/>
        <v>27.766203703703702</v>
      </c>
      <c r="X58" s="16"/>
      <c r="Y58" s="45">
        <v>474.3</v>
      </c>
      <c r="Z58" s="48">
        <v>17.579999999999998</v>
      </c>
      <c r="AA58" s="52">
        <f t="shared" si="37"/>
        <v>301.42</v>
      </c>
      <c r="AB58" s="55">
        <f t="shared" si="57"/>
        <v>1508.1552901023892</v>
      </c>
      <c r="AC58" s="55">
        <f t="shared" si="47"/>
        <v>26.979522184300343</v>
      </c>
      <c r="AE58" s="45">
        <v>474.7</v>
      </c>
      <c r="AF58" s="48">
        <v>16.940000000000001</v>
      </c>
      <c r="AG58" s="52">
        <f t="shared" si="38"/>
        <v>302.06</v>
      </c>
      <c r="AH58" s="55">
        <f t="shared" si="58"/>
        <v>1566.453955135773</v>
      </c>
      <c r="AI58" s="55">
        <f t="shared" si="48"/>
        <v>28.0224321133412</v>
      </c>
      <c r="AJ58" s="16"/>
      <c r="AK58" s="45">
        <v>472.1</v>
      </c>
      <c r="AL58" s="48">
        <v>17.89</v>
      </c>
      <c r="AM58" s="52">
        <f t="shared" si="39"/>
        <v>301.11</v>
      </c>
      <c r="AN58" s="55">
        <f t="shared" si="59"/>
        <v>1475.1475684740078</v>
      </c>
      <c r="AO58" s="55">
        <f t="shared" si="49"/>
        <v>26.389044158747904</v>
      </c>
      <c r="AP58" s="16"/>
      <c r="AQ58" s="45">
        <v>476.9</v>
      </c>
      <c r="AR58" s="48">
        <v>18.149999999999999</v>
      </c>
      <c r="AS58" s="52">
        <f t="shared" si="40"/>
        <v>300.85000000000002</v>
      </c>
      <c r="AT58" s="55">
        <f t="shared" si="60"/>
        <v>1468.7994490358128</v>
      </c>
      <c r="AU58" s="55">
        <f t="shared" si="50"/>
        <v>26.275482093663914</v>
      </c>
      <c r="AV58" s="16"/>
      <c r="AW58" s="45">
        <v>475</v>
      </c>
      <c r="AX58" s="48">
        <v>17.07</v>
      </c>
      <c r="AY58" s="52">
        <f t="shared" si="41"/>
        <v>301.93</v>
      </c>
      <c r="AZ58" s="55">
        <f t="shared" si="61"/>
        <v>1555.5067369654364</v>
      </c>
      <c r="BA58" s="55">
        <f t="shared" si="51"/>
        <v>27.826596367896894</v>
      </c>
      <c r="BB58" s="16"/>
      <c r="BC58" s="45">
        <v>480.1</v>
      </c>
      <c r="BD58" s="48">
        <v>17.329999999999998</v>
      </c>
      <c r="BE58" s="52">
        <f t="shared" si="42"/>
        <v>301.67</v>
      </c>
      <c r="BF58" s="55">
        <f t="shared" si="62"/>
        <v>1548.6203115983844</v>
      </c>
      <c r="BG58" s="55">
        <f t="shared" si="52"/>
        <v>27.703404500865556</v>
      </c>
      <c r="BI58" s="45">
        <v>476.2</v>
      </c>
      <c r="BJ58" s="48">
        <v>18.48</v>
      </c>
      <c r="BK58" s="52">
        <f t="shared" si="43"/>
        <v>300.52</v>
      </c>
      <c r="BL58" s="55">
        <f t="shared" si="63"/>
        <v>1440.4534632034631</v>
      </c>
      <c r="BM58" s="55">
        <f t="shared" si="53"/>
        <v>25.768398268398268</v>
      </c>
    </row>
    <row r="59" spans="1:65" x14ac:dyDescent="0.2">
      <c r="A59" s="45">
        <v>501</v>
      </c>
      <c r="B59" s="48">
        <v>17.170000000000002</v>
      </c>
      <c r="C59" s="52">
        <f t="shared" si="33"/>
        <v>301.83</v>
      </c>
      <c r="D59" s="55">
        <f t="shared" si="54"/>
        <v>1631.0949330227138</v>
      </c>
      <c r="E59" s="55">
        <f t="shared" si="44"/>
        <v>29.17880023296447</v>
      </c>
      <c r="F59" s="16"/>
      <c r="G59" s="45">
        <v>504.5</v>
      </c>
      <c r="H59" s="48">
        <v>17.39</v>
      </c>
      <c r="I59" s="52">
        <f t="shared" si="34"/>
        <v>301.61</v>
      </c>
      <c r="J59" s="55">
        <f t="shared" si="55"/>
        <v>1621.710753306498</v>
      </c>
      <c r="K59" s="55">
        <f t="shared" si="45"/>
        <v>29.010925819436459</v>
      </c>
      <c r="L59" s="16"/>
      <c r="M59" s="45">
        <v>499.7</v>
      </c>
      <c r="N59" s="48">
        <v>17.57</v>
      </c>
      <c r="O59" s="52">
        <f>$F$2-N59</f>
        <v>301.43</v>
      </c>
      <c r="P59" s="55">
        <f>Q59*55.9</f>
        <v>1589.8252703471826</v>
      </c>
      <c r="Q59" s="55">
        <f>M59/N59</f>
        <v>28.440523619806488</v>
      </c>
      <c r="R59" s="16"/>
      <c r="S59" s="45">
        <v>501.1</v>
      </c>
      <c r="T59" s="48">
        <v>17.91</v>
      </c>
      <c r="U59" s="52">
        <f t="shared" si="36"/>
        <v>301.08999999999997</v>
      </c>
      <c r="V59" s="55">
        <f t="shared" si="56"/>
        <v>1564.0139586823004</v>
      </c>
      <c r="W59" s="55">
        <f t="shared" si="46"/>
        <v>27.978782802903407</v>
      </c>
      <c r="X59" s="16"/>
      <c r="Y59" s="45">
        <v>496.8</v>
      </c>
      <c r="Z59" s="48">
        <v>18.38</v>
      </c>
      <c r="AA59" s="52">
        <f t="shared" si="37"/>
        <v>300.62</v>
      </c>
      <c r="AB59" s="55">
        <f t="shared" si="57"/>
        <v>1510.9423286180631</v>
      </c>
      <c r="AC59" s="55">
        <f t="shared" si="47"/>
        <v>27.029379760609359</v>
      </c>
      <c r="AE59" s="45">
        <v>498</v>
      </c>
      <c r="AF59" s="48">
        <v>17.66</v>
      </c>
      <c r="AG59" s="52">
        <f t="shared" si="38"/>
        <v>301.33999999999997</v>
      </c>
      <c r="AH59" s="55">
        <f t="shared" si="58"/>
        <v>1576.3420158550396</v>
      </c>
      <c r="AI59" s="55">
        <f t="shared" si="48"/>
        <v>28.199320498301244</v>
      </c>
      <c r="AJ59" s="16"/>
      <c r="AK59" s="45">
        <v>501.3</v>
      </c>
      <c r="AL59" s="48">
        <v>18.73</v>
      </c>
      <c r="AM59" s="52">
        <f t="shared" si="39"/>
        <v>300.27</v>
      </c>
      <c r="AN59" s="55">
        <f t="shared" si="59"/>
        <v>1496.1382808328883</v>
      </c>
      <c r="AO59" s="55">
        <f t="shared" si="49"/>
        <v>26.764548852108916</v>
      </c>
      <c r="AP59" s="16"/>
      <c r="AQ59" s="45">
        <v>504.5</v>
      </c>
      <c r="AR59" s="48">
        <v>19</v>
      </c>
      <c r="AS59" s="52">
        <f t="shared" si="40"/>
        <v>300</v>
      </c>
      <c r="AT59" s="55">
        <f t="shared" si="60"/>
        <v>1484.292105263158</v>
      </c>
      <c r="AU59" s="55">
        <f t="shared" si="50"/>
        <v>26.55263157894737</v>
      </c>
      <c r="AV59" s="16"/>
      <c r="AW59" s="45">
        <v>498.3</v>
      </c>
      <c r="AX59" s="48">
        <v>17.649999999999999</v>
      </c>
      <c r="AY59" s="52">
        <f t="shared" si="41"/>
        <v>301.35000000000002</v>
      </c>
      <c r="AZ59" s="55">
        <f t="shared" si="61"/>
        <v>1578.1852691218132</v>
      </c>
      <c r="BA59" s="55">
        <f t="shared" si="51"/>
        <v>28.232294617563742</v>
      </c>
      <c r="BB59" s="16"/>
      <c r="BC59" s="45">
        <v>497.7</v>
      </c>
      <c r="BD59" s="48">
        <v>17.95</v>
      </c>
      <c r="BE59" s="52">
        <f t="shared" si="42"/>
        <v>301.05</v>
      </c>
      <c r="BF59" s="55">
        <f t="shared" si="62"/>
        <v>1549.9403899721447</v>
      </c>
      <c r="BG59" s="55">
        <f t="shared" si="52"/>
        <v>27.727019498607241</v>
      </c>
      <c r="BI59" s="45">
        <v>499.6</v>
      </c>
      <c r="BJ59" s="48">
        <v>19.32</v>
      </c>
      <c r="BK59" s="52">
        <f t="shared" si="43"/>
        <v>299.68</v>
      </c>
      <c r="BL59" s="55">
        <f t="shared" si="63"/>
        <v>1445.5300207039338</v>
      </c>
      <c r="BM59" s="55">
        <f t="shared" si="53"/>
        <v>25.859213250517598</v>
      </c>
    </row>
    <row r="60" spans="1:65" x14ac:dyDescent="0.2">
      <c r="A60" s="45">
        <v>524.70000000000005</v>
      </c>
      <c r="B60" s="48">
        <v>17.84</v>
      </c>
      <c r="C60" s="52">
        <f t="shared" si="33"/>
        <v>301.16000000000003</v>
      </c>
      <c r="D60" s="55">
        <f t="shared" si="54"/>
        <v>1644.0992152466367</v>
      </c>
      <c r="E60" s="55">
        <f t="shared" si="44"/>
        <v>29.411434977578477</v>
      </c>
      <c r="F60" s="16"/>
      <c r="G60" s="45">
        <v>526.20000000000005</v>
      </c>
      <c r="H60" s="48">
        <v>18.079999999999998</v>
      </c>
      <c r="I60" s="52">
        <f t="shared" si="34"/>
        <v>300.92</v>
      </c>
      <c r="J60" s="55">
        <f t="shared" si="55"/>
        <v>1626.9126106194692</v>
      </c>
      <c r="K60" s="55">
        <f t="shared" si="45"/>
        <v>29.103982300884962</v>
      </c>
      <c r="L60" s="16"/>
      <c r="M60" s="45">
        <v>525</v>
      </c>
      <c r="N60" s="48">
        <v>18.239999999999998</v>
      </c>
      <c r="O60" s="52">
        <f>$F$2-N60</f>
        <v>300.76</v>
      </c>
      <c r="P60" s="55">
        <f>Q60*55.9</f>
        <v>1608.9638157894738</v>
      </c>
      <c r="Q60" s="55">
        <f>M60/N60</f>
        <v>28.782894736842106</v>
      </c>
      <c r="R60" s="16"/>
      <c r="S60" s="45">
        <v>529.4</v>
      </c>
      <c r="T60" s="48">
        <v>18.68</v>
      </c>
      <c r="U60" s="52">
        <f t="shared" si="36"/>
        <v>300.32</v>
      </c>
      <c r="V60" s="55">
        <f t="shared" si="56"/>
        <v>1584.2323340471091</v>
      </c>
      <c r="W60" s="55">
        <f t="shared" si="46"/>
        <v>28.340471092077088</v>
      </c>
      <c r="X60" s="16"/>
      <c r="Y60" s="45">
        <v>527.29999999999995</v>
      </c>
      <c r="Z60" s="48">
        <v>19.16</v>
      </c>
      <c r="AA60" s="52">
        <f t="shared" si="37"/>
        <v>299.83999999999997</v>
      </c>
      <c r="AB60" s="55">
        <f t="shared" si="57"/>
        <v>1538.4170146137785</v>
      </c>
      <c r="AC60" s="55">
        <f t="shared" si="47"/>
        <v>27.520876826722336</v>
      </c>
      <c r="AE60" s="45">
        <v>527.1</v>
      </c>
      <c r="AF60" s="48">
        <v>18.43</v>
      </c>
      <c r="AG60" s="52">
        <f t="shared" si="38"/>
        <v>300.57</v>
      </c>
      <c r="AH60" s="55">
        <f t="shared" si="58"/>
        <v>1598.746066196419</v>
      </c>
      <c r="AI60" s="55">
        <f t="shared" si="48"/>
        <v>28.60010851871948</v>
      </c>
      <c r="AJ60" s="16"/>
      <c r="AK60" s="45">
        <v>525.70000000000005</v>
      </c>
      <c r="AL60" s="48">
        <v>19.5</v>
      </c>
      <c r="AM60" s="52">
        <f t="shared" si="39"/>
        <v>299.5</v>
      </c>
      <c r="AN60" s="55">
        <f t="shared" si="59"/>
        <v>1507.0066666666669</v>
      </c>
      <c r="AO60" s="55">
        <f t="shared" si="49"/>
        <v>26.958974358974363</v>
      </c>
      <c r="AP60" s="16"/>
      <c r="AQ60" s="45">
        <v>524.79999999999995</v>
      </c>
      <c r="AR60" s="48">
        <v>19.71</v>
      </c>
      <c r="AS60" s="52">
        <f t="shared" si="40"/>
        <v>299.29000000000002</v>
      </c>
      <c r="AT60" s="55">
        <f t="shared" si="60"/>
        <v>1488.397767630644</v>
      </c>
      <c r="AU60" s="55">
        <f t="shared" si="50"/>
        <v>26.626078132927443</v>
      </c>
      <c r="AV60" s="16"/>
      <c r="AW60" s="45">
        <v>521.6</v>
      </c>
      <c r="AX60" s="48">
        <v>18.45</v>
      </c>
      <c r="AY60" s="52">
        <f t="shared" si="41"/>
        <v>300.55</v>
      </c>
      <c r="AZ60" s="55">
        <f t="shared" si="61"/>
        <v>1580.349051490515</v>
      </c>
      <c r="BA60" s="55">
        <f t="shared" si="51"/>
        <v>28.271002710027101</v>
      </c>
      <c r="BB60" s="16"/>
      <c r="BC60" s="45">
        <v>528.9</v>
      </c>
      <c r="BD60" s="48">
        <v>18.760000000000002</v>
      </c>
      <c r="BE60" s="52">
        <f t="shared" si="42"/>
        <v>300.24</v>
      </c>
      <c r="BF60" s="55">
        <f t="shared" si="62"/>
        <v>1575.9866737739869</v>
      </c>
      <c r="BG60" s="55">
        <f t="shared" si="52"/>
        <v>28.192963752665243</v>
      </c>
      <c r="BI60" s="45">
        <v>523.1</v>
      </c>
      <c r="BJ60" s="48">
        <v>20.05</v>
      </c>
      <c r="BK60" s="52">
        <f t="shared" si="43"/>
        <v>298.95</v>
      </c>
      <c r="BL60" s="55">
        <f t="shared" si="63"/>
        <v>1458.4184538653367</v>
      </c>
      <c r="BM60" s="55">
        <f t="shared" si="53"/>
        <v>26.089775561097259</v>
      </c>
    </row>
    <row r="61" spans="1:65" x14ac:dyDescent="0.2">
      <c r="A61" s="45">
        <v>547.9</v>
      </c>
      <c r="B61" s="48">
        <v>18.54</v>
      </c>
      <c r="C61" s="52">
        <f t="shared" si="33"/>
        <v>300.45999999999998</v>
      </c>
      <c r="D61" s="55">
        <f t="shared" si="54"/>
        <v>1651.9746494066883</v>
      </c>
      <c r="E61" s="55">
        <f t="shared" si="44"/>
        <v>29.552319309600865</v>
      </c>
      <c r="F61" s="16"/>
      <c r="G61" s="45">
        <v>553.79999999999995</v>
      </c>
      <c r="H61" s="48">
        <v>18.78</v>
      </c>
      <c r="I61" s="52">
        <f t="shared" si="34"/>
        <v>300.22000000000003</v>
      </c>
      <c r="J61" s="55">
        <f t="shared" si="55"/>
        <v>1648.4249201277953</v>
      </c>
      <c r="K61" s="55">
        <f t="shared" si="45"/>
        <v>29.488817891373799</v>
      </c>
      <c r="L61" s="16"/>
      <c r="M61" s="45">
        <v>546.9</v>
      </c>
      <c r="N61" s="48">
        <v>18.940000000000001</v>
      </c>
      <c r="O61" s="52">
        <f>$F$2-N61</f>
        <v>300.06</v>
      </c>
      <c r="P61" s="55">
        <f>Q61*55.9</f>
        <v>1614.1346356916576</v>
      </c>
      <c r="Q61" s="55">
        <f>M61/N61</f>
        <v>28.875395987328403</v>
      </c>
      <c r="R61" s="16"/>
      <c r="S61" s="45">
        <v>548.20000000000005</v>
      </c>
      <c r="T61" s="48">
        <v>19.3</v>
      </c>
      <c r="U61" s="52">
        <f t="shared" si="36"/>
        <v>299.7</v>
      </c>
      <c r="V61" s="55">
        <f t="shared" si="56"/>
        <v>1587.7917098445596</v>
      </c>
      <c r="W61" s="55">
        <f t="shared" si="46"/>
        <v>28.404145077720209</v>
      </c>
      <c r="X61" s="16"/>
      <c r="Y61" s="45">
        <v>550.5</v>
      </c>
      <c r="Z61" s="48">
        <v>20</v>
      </c>
      <c r="AA61" s="52">
        <f t="shared" si="37"/>
        <v>299</v>
      </c>
      <c r="AB61" s="55">
        <f t="shared" si="57"/>
        <v>1538.6474999999998</v>
      </c>
      <c r="AC61" s="55">
        <f t="shared" si="47"/>
        <v>27.524999999999999</v>
      </c>
      <c r="AE61" s="45">
        <v>551.5</v>
      </c>
      <c r="AF61" s="48">
        <v>19.149999999999999</v>
      </c>
      <c r="AG61" s="52">
        <f t="shared" si="38"/>
        <v>299.85000000000002</v>
      </c>
      <c r="AH61" s="55">
        <f t="shared" si="58"/>
        <v>1609.8616187989558</v>
      </c>
      <c r="AI61" s="55">
        <f t="shared" si="48"/>
        <v>28.798955613577025</v>
      </c>
      <c r="AJ61" s="16"/>
      <c r="AK61" s="45">
        <v>549.4</v>
      </c>
      <c r="AL61" s="48">
        <v>20.23</v>
      </c>
      <c r="AM61" s="52">
        <f t="shared" si="39"/>
        <v>298.77</v>
      </c>
      <c r="AN61" s="55">
        <f t="shared" si="59"/>
        <v>1518.1146811665842</v>
      </c>
      <c r="AO61" s="55">
        <f t="shared" si="49"/>
        <v>27.157686604053385</v>
      </c>
      <c r="AP61" s="16"/>
      <c r="AQ61" s="45">
        <v>554.5</v>
      </c>
      <c r="AR61" s="48">
        <v>20.57</v>
      </c>
      <c r="AS61" s="52">
        <f t="shared" si="40"/>
        <v>298.43</v>
      </c>
      <c r="AT61" s="55">
        <f t="shared" si="60"/>
        <v>1506.881380651434</v>
      </c>
      <c r="AU61" s="55">
        <f t="shared" si="50"/>
        <v>26.956733106465727</v>
      </c>
      <c r="AV61" s="16"/>
      <c r="AW61" s="45">
        <v>551</v>
      </c>
      <c r="AX61" s="48">
        <v>19.22</v>
      </c>
      <c r="AY61" s="52">
        <f t="shared" si="41"/>
        <v>299.77999999999997</v>
      </c>
      <c r="AZ61" s="55">
        <f t="shared" si="61"/>
        <v>1602.5442247658689</v>
      </c>
      <c r="BA61" s="55">
        <f t="shared" si="51"/>
        <v>28.668054110301771</v>
      </c>
      <c r="BB61" s="16"/>
      <c r="BC61" s="45">
        <v>551.4</v>
      </c>
      <c r="BD61" s="48">
        <v>19.420000000000002</v>
      </c>
      <c r="BE61" s="52">
        <f t="shared" si="42"/>
        <v>299.58</v>
      </c>
      <c r="BF61" s="55">
        <f t="shared" si="62"/>
        <v>1587.191555097837</v>
      </c>
      <c r="BG61" s="55">
        <f t="shared" si="52"/>
        <v>28.393408856848605</v>
      </c>
      <c r="BI61" s="45">
        <v>552</v>
      </c>
      <c r="BJ61" s="48">
        <v>20.94</v>
      </c>
      <c r="BK61" s="52">
        <f t="shared" si="43"/>
        <v>298.06</v>
      </c>
      <c r="BL61" s="55">
        <f t="shared" si="63"/>
        <v>1473.5816618911172</v>
      </c>
      <c r="BM61" s="55">
        <f t="shared" si="53"/>
        <v>26.361031518624639</v>
      </c>
    </row>
    <row r="62" spans="1:65" x14ac:dyDescent="0.2">
      <c r="A62" s="45">
        <v>576.70000000000005</v>
      </c>
      <c r="B62" s="48">
        <v>19.260000000000002</v>
      </c>
      <c r="C62" s="52">
        <f t="shared" si="33"/>
        <v>299.74</v>
      </c>
      <c r="D62" s="55">
        <f t="shared" si="54"/>
        <v>1673.807372793354</v>
      </c>
      <c r="E62" s="55">
        <f t="shared" si="44"/>
        <v>29.942886812045689</v>
      </c>
      <c r="F62" s="16"/>
      <c r="G62" s="45">
        <v>574.79999999999995</v>
      </c>
      <c r="H62" s="48">
        <v>19.45</v>
      </c>
      <c r="I62" s="52">
        <f t="shared" si="34"/>
        <v>299.55</v>
      </c>
      <c r="J62" s="55">
        <f t="shared" si="55"/>
        <v>1651.9958868894601</v>
      </c>
      <c r="K62" s="55">
        <f t="shared" si="45"/>
        <v>29.552699228791774</v>
      </c>
      <c r="L62" s="16"/>
      <c r="M62" s="45">
        <v>579.6</v>
      </c>
      <c r="N62" s="48">
        <v>19.73</v>
      </c>
      <c r="O62" s="52">
        <f>$F$2-N62</f>
        <v>299.27</v>
      </c>
      <c r="P62" s="55">
        <f>Q62*55.9</f>
        <v>1642.1510390268627</v>
      </c>
      <c r="Q62" s="55">
        <f>M62/N62</f>
        <v>29.376583882412572</v>
      </c>
      <c r="R62" s="16"/>
      <c r="S62" s="45">
        <v>578.29999999999995</v>
      </c>
      <c r="T62" s="48">
        <v>20.059999999999999</v>
      </c>
      <c r="U62" s="52">
        <f t="shared" si="36"/>
        <v>298.94</v>
      </c>
      <c r="V62" s="55">
        <f t="shared" si="56"/>
        <v>1611.513958125623</v>
      </c>
      <c r="W62" s="55">
        <f t="shared" si="46"/>
        <v>28.82851445663011</v>
      </c>
      <c r="X62" s="16"/>
      <c r="Y62" s="45">
        <v>574.6</v>
      </c>
      <c r="Z62" s="48">
        <v>20.65</v>
      </c>
      <c r="AA62" s="52">
        <f t="shared" si="37"/>
        <v>298.35000000000002</v>
      </c>
      <c r="AB62" s="55">
        <f t="shared" si="57"/>
        <v>1555.454721549637</v>
      </c>
      <c r="AC62" s="55">
        <f t="shared" si="47"/>
        <v>27.825665859564168</v>
      </c>
      <c r="AE62" s="45">
        <v>574.70000000000005</v>
      </c>
      <c r="AF62" s="48">
        <v>19.79</v>
      </c>
      <c r="AG62" s="52">
        <f t="shared" si="38"/>
        <v>299.20999999999998</v>
      </c>
      <c r="AH62" s="55">
        <f t="shared" si="58"/>
        <v>1623.3314805457303</v>
      </c>
      <c r="AI62" s="55">
        <f t="shared" si="48"/>
        <v>29.039919151086412</v>
      </c>
      <c r="AJ62" s="16"/>
      <c r="AK62" s="45">
        <v>572.20000000000005</v>
      </c>
      <c r="AL62" s="48">
        <v>21.02</v>
      </c>
      <c r="AM62" s="52">
        <f t="shared" si="39"/>
        <v>297.98</v>
      </c>
      <c r="AN62" s="55">
        <f t="shared" si="59"/>
        <v>1521.6926736441485</v>
      </c>
      <c r="AO62" s="55">
        <f t="shared" si="49"/>
        <v>27.221693625118938</v>
      </c>
      <c r="AP62" s="16"/>
      <c r="AQ62" s="45">
        <v>571</v>
      </c>
      <c r="AR62" s="48">
        <v>21.2</v>
      </c>
      <c r="AS62" s="52">
        <f t="shared" si="40"/>
        <v>297.8</v>
      </c>
      <c r="AT62" s="55">
        <f t="shared" si="60"/>
        <v>1505.6084905660377</v>
      </c>
      <c r="AU62" s="55">
        <f t="shared" si="50"/>
        <v>26.933962264150946</v>
      </c>
      <c r="AV62" s="16"/>
      <c r="AW62" s="45">
        <v>575.6</v>
      </c>
      <c r="AX62" s="48">
        <v>19.87</v>
      </c>
      <c r="AY62" s="52">
        <f t="shared" si="41"/>
        <v>299.13</v>
      </c>
      <c r="AZ62" s="55">
        <f t="shared" si="61"/>
        <v>1619.3276295923501</v>
      </c>
      <c r="BA62" s="55">
        <f t="shared" si="51"/>
        <v>28.968293910417714</v>
      </c>
      <c r="BB62" s="16"/>
      <c r="BC62" s="45">
        <v>578.20000000000005</v>
      </c>
      <c r="BD62" s="48">
        <v>20.149999999999999</v>
      </c>
      <c r="BE62" s="52">
        <f t="shared" si="42"/>
        <v>298.85000000000002</v>
      </c>
      <c r="BF62" s="55">
        <f t="shared" si="62"/>
        <v>1604.0387096774195</v>
      </c>
      <c r="BG62" s="55">
        <f t="shared" si="52"/>
        <v>28.694789081885862</v>
      </c>
      <c r="BI62" s="45">
        <v>576.29999999999995</v>
      </c>
      <c r="BJ62" s="48">
        <v>21.61</v>
      </c>
      <c r="BK62" s="52">
        <f t="shared" si="43"/>
        <v>297.39</v>
      </c>
      <c r="BL62" s="55">
        <f t="shared" si="63"/>
        <v>1490.7528921795463</v>
      </c>
      <c r="BM62" s="55">
        <f t="shared" si="53"/>
        <v>26.668209162424802</v>
      </c>
    </row>
    <row r="63" spans="1:65" x14ac:dyDescent="0.2">
      <c r="A63" s="46">
        <v>601.20000000000005</v>
      </c>
      <c r="B63" s="50">
        <v>19.989999999999998</v>
      </c>
      <c r="C63" s="53">
        <f t="shared" si="33"/>
        <v>299.01</v>
      </c>
      <c r="D63" s="56">
        <f t="shared" si="54"/>
        <v>1681.1945972986496</v>
      </c>
      <c r="E63" s="56">
        <f t="shared" si="44"/>
        <v>30.075037518759384</v>
      </c>
      <c r="F63" s="16"/>
      <c r="G63" s="46">
        <v>603.1</v>
      </c>
      <c r="H63" s="50">
        <v>20.18</v>
      </c>
      <c r="I63" s="53">
        <f t="shared" si="34"/>
        <v>298.82</v>
      </c>
      <c r="J63" s="56">
        <f t="shared" si="55"/>
        <v>1670.6288404360753</v>
      </c>
      <c r="K63" s="56">
        <f t="shared" si="45"/>
        <v>29.886025768087215</v>
      </c>
      <c r="L63" s="16"/>
      <c r="M63" s="46">
        <v>600.70000000000005</v>
      </c>
      <c r="N63" s="50">
        <v>20.38</v>
      </c>
      <c r="O63" s="53">
        <f>$F$2-N63</f>
        <v>298.62</v>
      </c>
      <c r="P63" s="56">
        <f>Q63*55.9</f>
        <v>1647.6511285574093</v>
      </c>
      <c r="Q63" s="56">
        <f>M63/N63</f>
        <v>29.474975466143281</v>
      </c>
      <c r="R63" s="16"/>
      <c r="S63" s="46">
        <v>601.9</v>
      </c>
      <c r="T63" s="50">
        <v>20.72</v>
      </c>
      <c r="U63" s="53">
        <f t="shared" si="36"/>
        <v>298.27999999999997</v>
      </c>
      <c r="V63" s="56">
        <f t="shared" si="56"/>
        <v>1623.8518339768341</v>
      </c>
      <c r="W63" s="56">
        <f t="shared" si="46"/>
        <v>29.049227799227801</v>
      </c>
      <c r="X63" s="16"/>
      <c r="Y63" s="46">
        <v>597.1</v>
      </c>
      <c r="Z63" s="50">
        <v>21.53</v>
      </c>
      <c r="AA63" s="53">
        <f t="shared" si="37"/>
        <v>297.47000000000003</v>
      </c>
      <c r="AB63" s="56">
        <f t="shared" si="57"/>
        <v>1550.2967951695307</v>
      </c>
      <c r="AC63" s="56">
        <f t="shared" si="47"/>
        <v>27.733395262424523</v>
      </c>
      <c r="AE63" s="46">
        <v>598</v>
      </c>
      <c r="AF63" s="50">
        <v>20.52</v>
      </c>
      <c r="AG63" s="53">
        <f t="shared" si="38"/>
        <v>298.48</v>
      </c>
      <c r="AH63" s="56">
        <f t="shared" si="58"/>
        <v>1629.054580896686</v>
      </c>
      <c r="AI63" s="56">
        <f t="shared" si="48"/>
        <v>29.142300194931774</v>
      </c>
      <c r="AJ63" s="16"/>
      <c r="AK63" s="46">
        <v>595.1</v>
      </c>
      <c r="AL63" s="50">
        <v>21.53</v>
      </c>
      <c r="AM63" s="53">
        <f t="shared" si="39"/>
        <v>297.47000000000003</v>
      </c>
      <c r="AN63" s="56">
        <f t="shared" si="59"/>
        <v>1545.1040408732001</v>
      </c>
      <c r="AO63" s="56">
        <f t="shared" si="49"/>
        <v>27.640501625638642</v>
      </c>
      <c r="AP63" s="16"/>
      <c r="AQ63" s="46">
        <v>603.5</v>
      </c>
      <c r="AR63" s="50">
        <v>22.11</v>
      </c>
      <c r="AS63" s="53">
        <f t="shared" si="40"/>
        <v>296.89</v>
      </c>
      <c r="AT63" s="56">
        <f t="shared" si="60"/>
        <v>1525.8095884215286</v>
      </c>
      <c r="AU63" s="56">
        <f t="shared" si="50"/>
        <v>27.295341474445951</v>
      </c>
      <c r="AV63" s="16"/>
      <c r="AW63" s="46">
        <v>599</v>
      </c>
      <c r="AX63" s="50">
        <v>20.420000000000002</v>
      </c>
      <c r="AY63" s="53">
        <f t="shared" si="41"/>
        <v>298.58</v>
      </c>
      <c r="AZ63" s="56">
        <f t="shared" si="61"/>
        <v>1639.7698334965719</v>
      </c>
      <c r="BA63" s="56">
        <f t="shared" si="51"/>
        <v>29.333986287952985</v>
      </c>
      <c r="BB63" s="16"/>
      <c r="BC63" s="46">
        <v>597.70000000000005</v>
      </c>
      <c r="BD63" s="50">
        <v>20.78</v>
      </c>
      <c r="BE63" s="53">
        <f t="shared" si="42"/>
        <v>298.22000000000003</v>
      </c>
      <c r="BF63" s="56">
        <f t="shared" si="62"/>
        <v>1607.8647738209816</v>
      </c>
      <c r="BG63" s="56">
        <f t="shared" si="52"/>
        <v>28.763233878729547</v>
      </c>
      <c r="BI63" s="46">
        <v>599.29999999999995</v>
      </c>
      <c r="BJ63" s="50">
        <v>22.47</v>
      </c>
      <c r="BK63" s="53">
        <f t="shared" si="43"/>
        <v>296.52999999999997</v>
      </c>
      <c r="BL63" s="56">
        <f t="shared" si="63"/>
        <v>1490.915442812639</v>
      </c>
      <c r="BM63" s="56">
        <f t="shared" si="53"/>
        <v>26.671117044948819</v>
      </c>
    </row>
    <row r="64" spans="1:65" s="34" customFormat="1" x14ac:dyDescent="0.2">
      <c r="A64" s="32" t="s">
        <v>41</v>
      </c>
      <c r="B64" s="32"/>
      <c r="C64" s="33"/>
      <c r="E64" s="32">
        <f>TRIMMEAN(E39:E63,0.4)</f>
        <v>27.71190848358523</v>
      </c>
      <c r="F64" s="32"/>
      <c r="G64" s="32" t="s">
        <v>41</v>
      </c>
      <c r="H64" s="32"/>
      <c r="I64" s="33"/>
      <c r="K64" s="32">
        <f>TRIMMEAN(K39:K63,0.4)</f>
        <v>27.187537837697871</v>
      </c>
      <c r="L64" s="32"/>
      <c r="M64" s="32" t="s">
        <v>41</v>
      </c>
      <c r="N64" s="32"/>
      <c r="O64" s="33"/>
      <c r="Q64" s="32">
        <f>TRIMMEAN(Q39:Q63,0.4)</f>
        <v>26.719522944279888</v>
      </c>
      <c r="R64" s="32"/>
      <c r="S64" s="32" t="s">
        <v>41</v>
      </c>
      <c r="T64" s="32"/>
      <c r="U64" s="33"/>
      <c r="W64" s="32">
        <f>TRIMMEAN(W39:W63,0.4)</f>
        <v>26.050025850296503</v>
      </c>
      <c r="X64" s="32"/>
      <c r="Y64" s="32" t="s">
        <v>41</v>
      </c>
      <c r="Z64" s="32"/>
      <c r="AA64" s="33"/>
      <c r="AC64" s="32">
        <f>TRIMMEAN(AC39:AC63,0.4)</f>
        <v>25.924583489331326</v>
      </c>
      <c r="AE64" s="32" t="s">
        <v>41</v>
      </c>
      <c r="AF64" s="32"/>
      <c r="AG64" s="33"/>
      <c r="AI64" s="32">
        <f>TRIMMEAN(AI39:AI63,0.4)</f>
        <v>25.678532381240572</v>
      </c>
      <c r="AJ64" s="32"/>
      <c r="AK64" s="32" t="s">
        <v>41</v>
      </c>
      <c r="AL64" s="32"/>
      <c r="AM64" s="33"/>
      <c r="AO64" s="32">
        <f>TRIMMEAN(AO39:AO63,0.4)</f>
        <v>25.507648880936085</v>
      </c>
      <c r="AP64" s="32"/>
      <c r="AQ64" s="32" t="s">
        <v>41</v>
      </c>
      <c r="AR64" s="32"/>
      <c r="AS64" s="33"/>
      <c r="AU64" s="32">
        <f>TRIMMEAN(AU39:AU63,0.4)</f>
        <v>25.317848597110096</v>
      </c>
      <c r="AV64" s="32"/>
      <c r="AW64" s="32" t="s">
        <v>41</v>
      </c>
      <c r="AX64" s="32"/>
      <c r="AY64" s="33"/>
      <c r="BA64" s="32">
        <f>TRIMMEAN(BA39:BA63,0.4)</f>
        <v>25.190731214329261</v>
      </c>
      <c r="BB64" s="32"/>
      <c r="BC64" s="32" t="s">
        <v>41</v>
      </c>
      <c r="BD64" s="32"/>
      <c r="BE64" s="33"/>
      <c r="BG64" s="32">
        <f>TRIMMEAN(BG39:BG63,0.4)</f>
        <v>24.927317062401986</v>
      </c>
      <c r="BI64" s="32" t="s">
        <v>41</v>
      </c>
      <c r="BJ64" s="32"/>
      <c r="BK64" s="33"/>
      <c r="BM64" s="32">
        <f>TRIMMEAN(BM39:BM63,0.4)</f>
        <v>24.745914639292227</v>
      </c>
    </row>
    <row r="66" spans="1:65" ht="15" x14ac:dyDescent="0.2">
      <c r="A66" s="41" t="s">
        <v>8</v>
      </c>
      <c r="B66" s="73" t="str">
        <f>B4</f>
        <v>0°</v>
      </c>
      <c r="C66" s="60" t="s">
        <v>32</v>
      </c>
      <c r="D66" s="61"/>
      <c r="E66" s="40">
        <v>0</v>
      </c>
      <c r="F66" s="16"/>
      <c r="G66" s="41" t="s">
        <v>8</v>
      </c>
      <c r="H66" s="73" t="str">
        <f>H4</f>
        <v>0.5°</v>
      </c>
      <c r="I66" s="60" t="s">
        <v>32</v>
      </c>
      <c r="J66" s="61"/>
      <c r="K66" s="40">
        <v>0</v>
      </c>
      <c r="L66" s="16"/>
      <c r="M66" s="41" t="s">
        <v>8</v>
      </c>
      <c r="N66" s="73" t="str">
        <f>N4</f>
        <v>1°</v>
      </c>
      <c r="O66" s="60" t="s">
        <v>32</v>
      </c>
      <c r="P66" s="61"/>
      <c r="Q66" s="40">
        <v>0</v>
      </c>
      <c r="R66" s="16"/>
      <c r="S66" s="41" t="s">
        <v>8</v>
      </c>
      <c r="T66" s="73" t="str">
        <f>T4</f>
        <v>1.5°</v>
      </c>
      <c r="U66" s="60" t="s">
        <v>32</v>
      </c>
      <c r="V66" s="61"/>
      <c r="W66" s="40">
        <v>0</v>
      </c>
      <c r="X66" s="16"/>
      <c r="Y66" s="41" t="s">
        <v>8</v>
      </c>
      <c r="Z66" s="73" t="str">
        <f>Z4</f>
        <v>2°</v>
      </c>
      <c r="AA66" s="60" t="s">
        <v>32</v>
      </c>
      <c r="AB66" s="61"/>
      <c r="AC66" s="40">
        <v>0</v>
      </c>
      <c r="AE66" s="41" t="s">
        <v>8</v>
      </c>
      <c r="AF66" s="73" t="str">
        <f>AF4</f>
        <v>2.5°</v>
      </c>
      <c r="AG66" s="60" t="s">
        <v>32</v>
      </c>
      <c r="AH66" s="61"/>
      <c r="AI66" s="40">
        <v>0</v>
      </c>
      <c r="AJ66" s="16"/>
      <c r="AK66" s="41" t="s">
        <v>8</v>
      </c>
      <c r="AL66" s="73" t="str">
        <f>AL4</f>
        <v>3°</v>
      </c>
      <c r="AM66" s="60" t="s">
        <v>32</v>
      </c>
      <c r="AN66" s="61"/>
      <c r="AO66" s="40">
        <v>0</v>
      </c>
      <c r="AP66" s="16"/>
      <c r="AQ66" s="41" t="s">
        <v>8</v>
      </c>
      <c r="AR66" s="73" t="str">
        <f>AR4</f>
        <v>3.5°</v>
      </c>
      <c r="AS66" s="60" t="s">
        <v>32</v>
      </c>
      <c r="AT66" s="61"/>
      <c r="AU66" s="40">
        <v>0</v>
      </c>
      <c r="AV66" s="16"/>
      <c r="AW66" s="41" t="s">
        <v>8</v>
      </c>
      <c r="AX66" s="73" t="str">
        <f>AX4</f>
        <v>4°</v>
      </c>
      <c r="AY66" s="60" t="s">
        <v>32</v>
      </c>
      <c r="AZ66" s="61"/>
      <c r="BA66" s="40">
        <v>0</v>
      </c>
      <c r="BB66" s="16"/>
      <c r="BC66" s="41" t="s">
        <v>8</v>
      </c>
      <c r="BD66" s="73" t="str">
        <f>BD4</f>
        <v>4.5°</v>
      </c>
      <c r="BE66" s="60" t="s">
        <v>32</v>
      </c>
      <c r="BF66" s="61"/>
      <c r="BG66" s="40">
        <v>0</v>
      </c>
      <c r="BI66" s="41" t="s">
        <v>8</v>
      </c>
      <c r="BJ66" s="73" t="str">
        <f>BJ4</f>
        <v>5°</v>
      </c>
      <c r="BK66" s="60" t="s">
        <v>32</v>
      </c>
      <c r="BL66" s="61"/>
      <c r="BM66" s="40">
        <v>0</v>
      </c>
    </row>
    <row r="67" spans="1:65" ht="15" x14ac:dyDescent="0.2">
      <c r="A67" s="41" t="s">
        <v>7</v>
      </c>
      <c r="B67" s="73" t="s">
        <v>43</v>
      </c>
      <c r="C67" s="42"/>
      <c r="D67" s="42"/>
      <c r="E67" s="42"/>
      <c r="F67" s="16"/>
      <c r="G67" s="41" t="s">
        <v>7</v>
      </c>
      <c r="H67" s="73" t="str">
        <f>B67</f>
        <v>1.6bar</v>
      </c>
      <c r="I67" s="42"/>
      <c r="J67" s="42"/>
      <c r="K67" s="42"/>
      <c r="L67" s="16"/>
      <c r="M67" s="41" t="s">
        <v>7</v>
      </c>
      <c r="N67" s="73" t="str">
        <f>B67</f>
        <v>1.6bar</v>
      </c>
      <c r="O67" s="42"/>
      <c r="P67" s="42"/>
      <c r="Q67" s="42"/>
      <c r="R67" s="16"/>
      <c r="S67" s="41" t="s">
        <v>7</v>
      </c>
      <c r="T67" s="73" t="str">
        <f>B67</f>
        <v>1.6bar</v>
      </c>
      <c r="U67" s="42"/>
      <c r="V67" s="42"/>
      <c r="W67" s="42"/>
      <c r="X67" s="16"/>
      <c r="Y67" s="41" t="s">
        <v>7</v>
      </c>
      <c r="Z67" s="73" t="str">
        <f>B67</f>
        <v>1.6bar</v>
      </c>
      <c r="AA67" s="42"/>
      <c r="AB67" s="42"/>
      <c r="AC67" s="42"/>
      <c r="AE67" s="41" t="s">
        <v>7</v>
      </c>
      <c r="AF67" s="73" t="str">
        <f>B67</f>
        <v>1.6bar</v>
      </c>
      <c r="AG67" s="42"/>
      <c r="AH67" s="42"/>
      <c r="AI67" s="42"/>
      <c r="AJ67" s="16"/>
      <c r="AK67" s="41" t="s">
        <v>7</v>
      </c>
      <c r="AL67" s="73" t="str">
        <f>B67</f>
        <v>1.6bar</v>
      </c>
      <c r="AM67" s="42"/>
      <c r="AN67" s="42"/>
      <c r="AO67" s="42"/>
      <c r="AP67" s="16"/>
      <c r="AQ67" s="41" t="s">
        <v>7</v>
      </c>
      <c r="AR67" s="73" t="str">
        <f>B67</f>
        <v>1.6bar</v>
      </c>
      <c r="AS67" s="42"/>
      <c r="AT67" s="42"/>
      <c r="AU67" s="42"/>
      <c r="AV67" s="16"/>
      <c r="AW67" s="41" t="s">
        <v>7</v>
      </c>
      <c r="AX67" s="73" t="str">
        <f>B67</f>
        <v>1.6bar</v>
      </c>
      <c r="AY67" s="42"/>
      <c r="AZ67" s="42"/>
      <c r="BA67" s="42"/>
      <c r="BB67" s="16"/>
      <c r="BC67" s="41" t="s">
        <v>7</v>
      </c>
      <c r="BD67" s="73" t="str">
        <f>B67</f>
        <v>1.6bar</v>
      </c>
      <c r="BE67" s="42"/>
      <c r="BF67" s="42"/>
      <c r="BG67" s="42"/>
      <c r="BI67" s="41" t="s">
        <v>7</v>
      </c>
      <c r="BJ67" s="73" t="str">
        <f>B67</f>
        <v>1.6bar</v>
      </c>
      <c r="BK67" s="42"/>
      <c r="BL67" s="42"/>
      <c r="BM67" s="42"/>
    </row>
    <row r="68" spans="1:65" ht="15" x14ac:dyDescent="0.2">
      <c r="A68" s="42" t="s">
        <v>6</v>
      </c>
      <c r="B68" s="31" t="s">
        <v>35</v>
      </c>
      <c r="C68" s="57" t="s">
        <v>36</v>
      </c>
      <c r="D68" s="57" t="s">
        <v>37</v>
      </c>
      <c r="E68" s="57" t="s">
        <v>37</v>
      </c>
      <c r="F68" s="16"/>
      <c r="G68" s="42" t="s">
        <v>6</v>
      </c>
      <c r="H68" s="31" t="s">
        <v>35</v>
      </c>
      <c r="I68" s="57" t="s">
        <v>36</v>
      </c>
      <c r="J68" s="57" t="s">
        <v>37</v>
      </c>
      <c r="K68" s="57" t="s">
        <v>37</v>
      </c>
      <c r="L68" s="16"/>
      <c r="M68" s="42" t="s">
        <v>6</v>
      </c>
      <c r="N68" s="31" t="s">
        <v>35</v>
      </c>
      <c r="O68" s="57" t="s">
        <v>36</v>
      </c>
      <c r="P68" s="57" t="s">
        <v>37</v>
      </c>
      <c r="Q68" s="57" t="s">
        <v>37</v>
      </c>
      <c r="R68" s="16"/>
      <c r="S68" s="42" t="s">
        <v>6</v>
      </c>
      <c r="T68" s="31" t="s">
        <v>35</v>
      </c>
      <c r="U68" s="57" t="s">
        <v>36</v>
      </c>
      <c r="V68" s="57" t="s">
        <v>37</v>
      </c>
      <c r="W68" s="57" t="s">
        <v>37</v>
      </c>
      <c r="X68" s="16"/>
      <c r="Y68" s="42" t="s">
        <v>6</v>
      </c>
      <c r="Z68" s="31" t="s">
        <v>35</v>
      </c>
      <c r="AA68" s="57" t="s">
        <v>36</v>
      </c>
      <c r="AB68" s="57" t="s">
        <v>37</v>
      </c>
      <c r="AC68" s="57" t="s">
        <v>37</v>
      </c>
      <c r="AE68" s="42" t="s">
        <v>6</v>
      </c>
      <c r="AF68" s="31" t="s">
        <v>35</v>
      </c>
      <c r="AG68" s="57" t="s">
        <v>36</v>
      </c>
      <c r="AH68" s="57" t="s">
        <v>37</v>
      </c>
      <c r="AI68" s="57" t="s">
        <v>37</v>
      </c>
      <c r="AJ68" s="16"/>
      <c r="AK68" s="42" t="s">
        <v>6</v>
      </c>
      <c r="AL68" s="31" t="s">
        <v>35</v>
      </c>
      <c r="AM68" s="57" t="s">
        <v>36</v>
      </c>
      <c r="AN68" s="57" t="s">
        <v>37</v>
      </c>
      <c r="AO68" s="57" t="s">
        <v>37</v>
      </c>
      <c r="AP68" s="16"/>
      <c r="AQ68" s="42" t="s">
        <v>6</v>
      </c>
      <c r="AR68" s="31" t="s">
        <v>35</v>
      </c>
      <c r="AS68" s="57" t="s">
        <v>36</v>
      </c>
      <c r="AT68" s="57" t="s">
        <v>37</v>
      </c>
      <c r="AU68" s="57" t="s">
        <v>37</v>
      </c>
      <c r="AV68" s="16"/>
      <c r="AW68" s="42" t="s">
        <v>6</v>
      </c>
      <c r="AX68" s="31" t="s">
        <v>35</v>
      </c>
      <c r="AY68" s="57" t="s">
        <v>36</v>
      </c>
      <c r="AZ68" s="57" t="s">
        <v>37</v>
      </c>
      <c r="BA68" s="57" t="s">
        <v>37</v>
      </c>
      <c r="BB68" s="16"/>
      <c r="BC68" s="42" t="s">
        <v>6</v>
      </c>
      <c r="BD68" s="31" t="s">
        <v>35</v>
      </c>
      <c r="BE68" s="57" t="s">
        <v>36</v>
      </c>
      <c r="BF68" s="57" t="s">
        <v>37</v>
      </c>
      <c r="BG68" s="57" t="s">
        <v>37</v>
      </c>
      <c r="BI68" s="42" t="s">
        <v>6</v>
      </c>
      <c r="BJ68" s="31" t="s">
        <v>35</v>
      </c>
      <c r="BK68" s="57" t="s">
        <v>36</v>
      </c>
      <c r="BL68" s="57" t="s">
        <v>37</v>
      </c>
      <c r="BM68" s="57" t="s">
        <v>37</v>
      </c>
    </row>
    <row r="69" spans="1:65" ht="15" x14ac:dyDescent="0.2">
      <c r="A69" s="43" t="s">
        <v>38</v>
      </c>
      <c r="B69" s="31" t="s">
        <v>39</v>
      </c>
      <c r="C69" s="58" t="s">
        <v>39</v>
      </c>
      <c r="D69" s="59" t="s">
        <v>40</v>
      </c>
      <c r="E69" s="59" t="s">
        <v>41</v>
      </c>
      <c r="F69" s="16"/>
      <c r="G69" s="43" t="s">
        <v>38</v>
      </c>
      <c r="H69" s="31" t="s">
        <v>39</v>
      </c>
      <c r="I69" s="58" t="s">
        <v>39</v>
      </c>
      <c r="J69" s="59" t="s">
        <v>40</v>
      </c>
      <c r="K69" s="59" t="s">
        <v>41</v>
      </c>
      <c r="L69" s="16"/>
      <c r="M69" s="43" t="s">
        <v>38</v>
      </c>
      <c r="N69" s="31" t="s">
        <v>39</v>
      </c>
      <c r="O69" s="58" t="s">
        <v>39</v>
      </c>
      <c r="P69" s="59" t="s">
        <v>40</v>
      </c>
      <c r="Q69" s="59" t="s">
        <v>41</v>
      </c>
      <c r="R69" s="16"/>
      <c r="S69" s="43" t="s">
        <v>38</v>
      </c>
      <c r="T69" s="31" t="s">
        <v>39</v>
      </c>
      <c r="U69" s="58" t="s">
        <v>39</v>
      </c>
      <c r="V69" s="59" t="s">
        <v>40</v>
      </c>
      <c r="W69" s="59" t="s">
        <v>41</v>
      </c>
      <c r="X69" s="16"/>
      <c r="Y69" s="43" t="s">
        <v>38</v>
      </c>
      <c r="Z69" s="31" t="s">
        <v>39</v>
      </c>
      <c r="AA69" s="58" t="s">
        <v>39</v>
      </c>
      <c r="AB69" s="59" t="s">
        <v>40</v>
      </c>
      <c r="AC69" s="59" t="s">
        <v>41</v>
      </c>
      <c r="AE69" s="43" t="s">
        <v>38</v>
      </c>
      <c r="AF69" s="31" t="s">
        <v>39</v>
      </c>
      <c r="AG69" s="58" t="s">
        <v>39</v>
      </c>
      <c r="AH69" s="59" t="s">
        <v>40</v>
      </c>
      <c r="AI69" s="59" t="s">
        <v>41</v>
      </c>
      <c r="AJ69" s="16"/>
      <c r="AK69" s="43" t="s">
        <v>38</v>
      </c>
      <c r="AL69" s="31" t="s">
        <v>39</v>
      </c>
      <c r="AM69" s="58" t="s">
        <v>39</v>
      </c>
      <c r="AN69" s="59" t="s">
        <v>40</v>
      </c>
      <c r="AO69" s="59" t="s">
        <v>41</v>
      </c>
      <c r="AP69" s="16"/>
      <c r="AQ69" s="43" t="s">
        <v>38</v>
      </c>
      <c r="AR69" s="31" t="s">
        <v>39</v>
      </c>
      <c r="AS69" s="58" t="s">
        <v>39</v>
      </c>
      <c r="AT69" s="59" t="s">
        <v>40</v>
      </c>
      <c r="AU69" s="59" t="s">
        <v>41</v>
      </c>
      <c r="AV69" s="16"/>
      <c r="AW69" s="43" t="s">
        <v>38</v>
      </c>
      <c r="AX69" s="31" t="s">
        <v>39</v>
      </c>
      <c r="AY69" s="58" t="s">
        <v>39</v>
      </c>
      <c r="AZ69" s="59" t="s">
        <v>40</v>
      </c>
      <c r="BA69" s="59" t="s">
        <v>41</v>
      </c>
      <c r="BB69" s="16"/>
      <c r="BC69" s="43" t="s">
        <v>38</v>
      </c>
      <c r="BD69" s="31" t="s">
        <v>39</v>
      </c>
      <c r="BE69" s="58" t="s">
        <v>39</v>
      </c>
      <c r="BF69" s="59" t="s">
        <v>40</v>
      </c>
      <c r="BG69" s="59" t="s">
        <v>41</v>
      </c>
      <c r="BI69" s="43" t="s">
        <v>38</v>
      </c>
      <c r="BJ69" s="31" t="s">
        <v>39</v>
      </c>
      <c r="BK69" s="58" t="s">
        <v>39</v>
      </c>
      <c r="BL69" s="59" t="s">
        <v>40</v>
      </c>
      <c r="BM69" s="59" t="s">
        <v>41</v>
      </c>
    </row>
    <row r="70" spans="1:65" x14ac:dyDescent="0.2">
      <c r="A70" s="44">
        <v>0</v>
      </c>
      <c r="B70" s="47">
        <v>0</v>
      </c>
      <c r="C70" s="51">
        <f t="shared" ref="C70:C94" si="66">$F$2-B70</f>
        <v>319</v>
      </c>
      <c r="D70" s="54">
        <v>0</v>
      </c>
      <c r="E70" s="54">
        <v>0</v>
      </c>
      <c r="F70" s="16"/>
      <c r="G70" s="44">
        <v>1.7</v>
      </c>
      <c r="H70" s="47">
        <v>0</v>
      </c>
      <c r="I70" s="51">
        <f t="shared" ref="I70:I94" si="67">$F$2-H70</f>
        <v>319</v>
      </c>
      <c r="J70" s="54">
        <v>0</v>
      </c>
      <c r="K70" s="54">
        <v>0</v>
      </c>
      <c r="L70" s="16"/>
      <c r="M70" s="44">
        <v>1.1000000000000001</v>
      </c>
      <c r="N70" s="47">
        <v>0.04</v>
      </c>
      <c r="O70" s="51">
        <f t="shared" ref="O70:O94" si="68">$F$2-N70</f>
        <v>318.95999999999998</v>
      </c>
      <c r="P70" s="54">
        <v>0</v>
      </c>
      <c r="Q70" s="54">
        <v>0</v>
      </c>
      <c r="R70" s="16"/>
      <c r="S70" s="44">
        <v>1.1000000000000001</v>
      </c>
      <c r="T70" s="47">
        <v>0</v>
      </c>
      <c r="U70" s="51">
        <f t="shared" ref="U70:U94" si="69">$F$2-T70</f>
        <v>319</v>
      </c>
      <c r="V70" s="54">
        <v>0</v>
      </c>
      <c r="W70" s="54">
        <v>0</v>
      </c>
      <c r="X70" s="16"/>
      <c r="Y70" s="44">
        <v>0</v>
      </c>
      <c r="Z70" s="47">
        <v>0</v>
      </c>
      <c r="AA70" s="51">
        <f t="shared" ref="AA70:AA94" si="70">$F$2-Z70</f>
        <v>319</v>
      </c>
      <c r="AB70" s="54">
        <v>0</v>
      </c>
      <c r="AC70" s="54">
        <v>0</v>
      </c>
      <c r="AE70" s="44">
        <v>1</v>
      </c>
      <c r="AF70" s="47">
        <v>0.02</v>
      </c>
      <c r="AG70" s="51">
        <f t="shared" ref="AG70:AG94" si="71">$F$2-AF70</f>
        <v>318.98</v>
      </c>
      <c r="AH70" s="54">
        <v>0</v>
      </c>
      <c r="AI70" s="54">
        <v>0</v>
      </c>
      <c r="AJ70" s="16"/>
      <c r="AK70" s="44">
        <v>0.9</v>
      </c>
      <c r="AL70" s="47">
        <v>0.01</v>
      </c>
      <c r="AM70" s="51">
        <f t="shared" ref="AM70:AM94" si="72">$F$2-AL70</f>
        <v>318.99</v>
      </c>
      <c r="AN70" s="54">
        <v>0</v>
      </c>
      <c r="AO70" s="54">
        <v>0</v>
      </c>
      <c r="AP70" s="16"/>
      <c r="AQ70" s="44">
        <v>1.1000000000000001</v>
      </c>
      <c r="AR70" s="47">
        <v>0</v>
      </c>
      <c r="AS70" s="51">
        <f t="shared" ref="AS70:AS94" si="73">$F$2-AR70</f>
        <v>319</v>
      </c>
      <c r="AT70" s="54">
        <v>0</v>
      </c>
      <c r="AU70" s="54">
        <v>0</v>
      </c>
      <c r="AV70" s="16"/>
      <c r="AW70" s="44">
        <v>1.3</v>
      </c>
      <c r="AX70" s="47">
        <v>0.01</v>
      </c>
      <c r="AY70" s="51">
        <f t="shared" ref="AY70:AY94" si="74">$F$2-AX70</f>
        <v>318.99</v>
      </c>
      <c r="AZ70" s="54">
        <v>0</v>
      </c>
      <c r="BA70" s="54">
        <v>0</v>
      </c>
      <c r="BB70" s="16"/>
      <c r="BC70" s="44">
        <v>1</v>
      </c>
      <c r="BD70" s="47">
        <v>0.01</v>
      </c>
      <c r="BE70" s="51">
        <f t="shared" ref="BE70:BE94" si="75">$F$2-BD70</f>
        <v>318.99</v>
      </c>
      <c r="BF70" s="54">
        <v>0</v>
      </c>
      <c r="BG70" s="54">
        <v>0</v>
      </c>
      <c r="BI70" s="44">
        <v>0</v>
      </c>
      <c r="BJ70" s="47">
        <v>0</v>
      </c>
      <c r="BK70" s="51">
        <f t="shared" ref="BK70:BK94" si="76">$F$2-BJ70</f>
        <v>319</v>
      </c>
      <c r="BL70" s="54">
        <v>0</v>
      </c>
      <c r="BM70" s="54">
        <v>0</v>
      </c>
    </row>
    <row r="71" spans="1:65" x14ac:dyDescent="0.2">
      <c r="A71" s="45">
        <v>40.799999999999997</v>
      </c>
      <c r="B71" s="48">
        <v>1.1100000000000001</v>
      </c>
      <c r="C71" s="52">
        <f t="shared" si="66"/>
        <v>317.89</v>
      </c>
      <c r="D71" s="55">
        <f>E71*55.9</f>
        <v>2054.7027027027025</v>
      </c>
      <c r="E71" s="55">
        <f t="shared" ref="E71:E94" si="77">A71/B71</f>
        <v>36.756756756756751</v>
      </c>
      <c r="F71" s="16"/>
      <c r="G71" s="45">
        <v>22.3</v>
      </c>
      <c r="H71" s="48">
        <v>0.47</v>
      </c>
      <c r="I71" s="52">
        <f t="shared" si="67"/>
        <v>318.52999999999997</v>
      </c>
      <c r="J71" s="55">
        <f>K71*55.9</f>
        <v>2652.2765957446809</v>
      </c>
      <c r="K71" s="55">
        <f t="shared" ref="K71:K94" si="78">G71/H71</f>
        <v>47.446808510638299</v>
      </c>
      <c r="L71" s="16"/>
      <c r="M71" s="45">
        <v>21.7</v>
      </c>
      <c r="N71" s="48">
        <v>0.71</v>
      </c>
      <c r="O71" s="52">
        <f t="shared" si="68"/>
        <v>318.29000000000002</v>
      </c>
      <c r="P71" s="55">
        <f>Q71*55.9</f>
        <v>1708.4929577464789</v>
      </c>
      <c r="Q71" s="55">
        <f t="shared" ref="Q71:Q94" si="79">M71/N71</f>
        <v>30.56338028169014</v>
      </c>
      <c r="R71" s="16"/>
      <c r="S71" s="45">
        <v>21.3</v>
      </c>
      <c r="T71" s="48">
        <v>0.59</v>
      </c>
      <c r="U71" s="52">
        <f t="shared" si="69"/>
        <v>318.41000000000003</v>
      </c>
      <c r="V71" s="55">
        <f>W71*55.9</f>
        <v>2018.0847457627121</v>
      </c>
      <c r="W71" s="55">
        <f t="shared" ref="W71:W94" si="80">S71/T71</f>
        <v>36.101694915254242</v>
      </c>
      <c r="X71" s="16"/>
      <c r="Y71" s="45">
        <v>21.8</v>
      </c>
      <c r="Z71" s="48">
        <v>0.36</v>
      </c>
      <c r="AA71" s="52">
        <f t="shared" si="70"/>
        <v>318.64</v>
      </c>
      <c r="AB71" s="55">
        <f>AC71*55.9</f>
        <v>3385.0555555555557</v>
      </c>
      <c r="AC71" s="55">
        <f t="shared" ref="AC71:AC94" si="81">Y71/Z71</f>
        <v>60.555555555555557</v>
      </c>
      <c r="AE71" s="45">
        <v>22.9</v>
      </c>
      <c r="AF71" s="48">
        <v>0.39</v>
      </c>
      <c r="AG71" s="52">
        <f t="shared" si="71"/>
        <v>318.61</v>
      </c>
      <c r="AH71" s="55">
        <f>AI71*55.9</f>
        <v>3282.333333333333</v>
      </c>
      <c r="AI71" s="55">
        <f t="shared" ref="AI71:AI94" si="82">AE71/AF71</f>
        <v>58.717948717948715</v>
      </c>
      <c r="AJ71" s="16"/>
      <c r="AK71" s="45">
        <v>21.5</v>
      </c>
      <c r="AL71" s="48">
        <v>0.45</v>
      </c>
      <c r="AM71" s="52">
        <f t="shared" si="72"/>
        <v>318.55</v>
      </c>
      <c r="AN71" s="55">
        <f>AO71*55.9</f>
        <v>2670.7777777777778</v>
      </c>
      <c r="AO71" s="55">
        <f t="shared" ref="AO71:AO94" si="83">AK71/AL71</f>
        <v>47.777777777777779</v>
      </c>
      <c r="AP71" s="16"/>
      <c r="AQ71" s="45">
        <v>24</v>
      </c>
      <c r="AR71" s="48">
        <v>0.69</v>
      </c>
      <c r="AS71" s="52">
        <f t="shared" si="73"/>
        <v>318.31</v>
      </c>
      <c r="AT71" s="55">
        <f>AU71*55.9</f>
        <v>1944.3478260869567</v>
      </c>
      <c r="AU71" s="55">
        <f t="shared" ref="AU71:AU94" si="84">AQ71/AR71</f>
        <v>34.782608695652179</v>
      </c>
      <c r="AV71" s="16"/>
      <c r="AW71" s="45">
        <v>21.9</v>
      </c>
      <c r="AX71" s="48">
        <v>0.57999999999999996</v>
      </c>
      <c r="AY71" s="52">
        <f t="shared" si="74"/>
        <v>318.42</v>
      </c>
      <c r="AZ71" s="55">
        <f>BA71*55.9</f>
        <v>2110.7068965517242</v>
      </c>
      <c r="BA71" s="55">
        <f t="shared" ref="BA71:BA94" si="85">AW71/AX71</f>
        <v>37.758620689655174</v>
      </c>
      <c r="BB71" s="16"/>
      <c r="BC71" s="45">
        <v>24.3</v>
      </c>
      <c r="BD71" s="48">
        <v>0.76</v>
      </c>
      <c r="BE71" s="52">
        <f t="shared" si="75"/>
        <v>318.24</v>
      </c>
      <c r="BF71" s="55">
        <f>BG71*55.9</f>
        <v>1787.328947368421</v>
      </c>
      <c r="BG71" s="55">
        <f t="shared" ref="BG71:BG94" si="86">BC71/BD71</f>
        <v>31.973684210526315</v>
      </c>
      <c r="BI71" s="45">
        <v>22.1</v>
      </c>
      <c r="BJ71" s="48">
        <v>0.47</v>
      </c>
      <c r="BK71" s="52">
        <f t="shared" si="76"/>
        <v>318.52999999999997</v>
      </c>
      <c r="BL71" s="55">
        <f>BM71*55.9</f>
        <v>2628.489361702128</v>
      </c>
      <c r="BM71" s="55">
        <f t="shared" ref="BM71:BM94" si="87">BI71/BJ71</f>
        <v>47.021276595744688</v>
      </c>
    </row>
    <row r="72" spans="1:65" x14ac:dyDescent="0.2">
      <c r="A72" s="45">
        <v>55.4</v>
      </c>
      <c r="B72" s="48">
        <v>2.0499999999999998</v>
      </c>
      <c r="C72" s="52">
        <f t="shared" si="66"/>
        <v>316.95</v>
      </c>
      <c r="D72" s="55">
        <f t="shared" ref="D72:D94" si="88">E72*55.9</f>
        <v>1510.6634146341464</v>
      </c>
      <c r="E72" s="55">
        <f t="shared" si="77"/>
        <v>27.024390243902442</v>
      </c>
      <c r="F72" s="16"/>
      <c r="G72" s="45">
        <v>49.9</v>
      </c>
      <c r="H72" s="48">
        <v>1.97</v>
      </c>
      <c r="I72" s="52">
        <f t="shared" si="67"/>
        <v>317.02999999999997</v>
      </c>
      <c r="J72" s="55">
        <f t="shared" ref="J72:J94" si="89">K72*55.9</f>
        <v>1415.9441624365481</v>
      </c>
      <c r="K72" s="55">
        <f t="shared" si="78"/>
        <v>25.329949238578681</v>
      </c>
      <c r="L72" s="16"/>
      <c r="M72" s="45">
        <v>51.2</v>
      </c>
      <c r="N72" s="48">
        <v>2.2200000000000002</v>
      </c>
      <c r="O72" s="52">
        <f t="shared" si="68"/>
        <v>316.77999999999997</v>
      </c>
      <c r="P72" s="55">
        <f t="shared" ref="P72:P94" si="90">Q72*55.9</f>
        <v>1289.2252252252251</v>
      </c>
      <c r="Q72" s="55">
        <f t="shared" si="79"/>
        <v>23.063063063063062</v>
      </c>
      <c r="R72" s="16"/>
      <c r="S72" s="45">
        <v>50.5</v>
      </c>
      <c r="T72" s="48">
        <v>2.15</v>
      </c>
      <c r="U72" s="52">
        <f t="shared" si="69"/>
        <v>316.85000000000002</v>
      </c>
      <c r="V72" s="55">
        <f t="shared" ref="V72:V94" si="91">W72*55.9</f>
        <v>1313.0000000000002</v>
      </c>
      <c r="W72" s="55">
        <f t="shared" si="80"/>
        <v>23.488372093023258</v>
      </c>
      <c r="X72" s="16"/>
      <c r="Y72" s="45">
        <v>48.9</v>
      </c>
      <c r="Z72" s="48">
        <v>2.09</v>
      </c>
      <c r="AA72" s="52">
        <f t="shared" si="70"/>
        <v>316.91000000000003</v>
      </c>
      <c r="AB72" s="55">
        <f t="shared" ref="AB72:AB94" si="92">AC72*55.9</f>
        <v>1307.8995215311004</v>
      </c>
      <c r="AC72" s="55">
        <f t="shared" si="81"/>
        <v>23.397129186602871</v>
      </c>
      <c r="AE72" s="45">
        <v>48.2</v>
      </c>
      <c r="AF72" s="48">
        <v>2</v>
      </c>
      <c r="AG72" s="52">
        <f t="shared" si="71"/>
        <v>317</v>
      </c>
      <c r="AH72" s="55">
        <f t="shared" ref="AH72:AH94" si="93">AI72*55.9</f>
        <v>1347.19</v>
      </c>
      <c r="AI72" s="55">
        <f t="shared" si="82"/>
        <v>24.1</v>
      </c>
      <c r="AJ72" s="16"/>
      <c r="AK72" s="45">
        <v>47.1</v>
      </c>
      <c r="AL72" s="48">
        <v>2.0699999999999998</v>
      </c>
      <c r="AM72" s="52">
        <f t="shared" si="72"/>
        <v>316.93</v>
      </c>
      <c r="AN72" s="55">
        <f t="shared" ref="AN72:AN94" si="94">AO72*55.9</f>
        <v>1271.9275362318842</v>
      </c>
      <c r="AO72" s="55">
        <f t="shared" si="83"/>
        <v>22.7536231884058</v>
      </c>
      <c r="AP72" s="16"/>
      <c r="AQ72" s="45">
        <v>50.8</v>
      </c>
      <c r="AR72" s="48">
        <v>2.2599999999999998</v>
      </c>
      <c r="AS72" s="52">
        <f t="shared" si="73"/>
        <v>316.74</v>
      </c>
      <c r="AT72" s="55">
        <f t="shared" ref="AT72:AT94" si="95">AU72*55.9</f>
        <v>1256.5132743362833</v>
      </c>
      <c r="AU72" s="55">
        <f t="shared" si="84"/>
        <v>22.477876106194692</v>
      </c>
      <c r="AV72" s="16"/>
      <c r="AW72" s="45">
        <v>50.3</v>
      </c>
      <c r="AX72" s="48">
        <v>2.19</v>
      </c>
      <c r="AY72" s="52">
        <f t="shared" si="74"/>
        <v>316.81</v>
      </c>
      <c r="AZ72" s="55">
        <f t="shared" ref="AZ72:AZ94" si="96">BA72*55.9</f>
        <v>1283.9132420091323</v>
      </c>
      <c r="BA72" s="55">
        <f t="shared" si="85"/>
        <v>22.968036529680365</v>
      </c>
      <c r="BB72" s="16"/>
      <c r="BC72" s="45">
        <v>50.5</v>
      </c>
      <c r="BD72" s="48">
        <v>2.25</v>
      </c>
      <c r="BE72" s="52">
        <f t="shared" si="75"/>
        <v>316.75</v>
      </c>
      <c r="BF72" s="55">
        <f t="shared" ref="BF72:BF94" si="97">BG72*55.9</f>
        <v>1254.6444444444444</v>
      </c>
      <c r="BG72" s="55">
        <f t="shared" si="86"/>
        <v>22.444444444444443</v>
      </c>
      <c r="BI72" s="45">
        <v>51.2</v>
      </c>
      <c r="BJ72" s="48">
        <v>2.3199999999999998</v>
      </c>
      <c r="BK72" s="52">
        <f t="shared" si="76"/>
        <v>316.68</v>
      </c>
      <c r="BL72" s="55">
        <f t="shared" ref="BL72:BL94" si="98">BM72*55.9</f>
        <v>1233.6551724137933</v>
      </c>
      <c r="BM72" s="55">
        <f t="shared" si="87"/>
        <v>22.068965517241381</v>
      </c>
    </row>
    <row r="73" spans="1:65" x14ac:dyDescent="0.2">
      <c r="A73" s="45">
        <v>76.7</v>
      </c>
      <c r="B73" s="48">
        <v>3.23</v>
      </c>
      <c r="C73" s="52">
        <f t="shared" si="66"/>
        <v>315.77</v>
      </c>
      <c r="D73" s="55">
        <f t="shared" si="88"/>
        <v>1327.4086687306503</v>
      </c>
      <c r="E73" s="55">
        <f t="shared" si="77"/>
        <v>23.746130030959755</v>
      </c>
      <c r="F73" s="16"/>
      <c r="G73" s="45">
        <v>75.099999999999994</v>
      </c>
      <c r="H73" s="48">
        <v>3.32</v>
      </c>
      <c r="I73" s="52">
        <f t="shared" si="67"/>
        <v>315.68</v>
      </c>
      <c r="J73" s="55">
        <f t="shared" si="89"/>
        <v>1264.484939759036</v>
      </c>
      <c r="K73" s="55">
        <f t="shared" si="78"/>
        <v>22.620481927710841</v>
      </c>
      <c r="L73" s="16"/>
      <c r="M73" s="45">
        <v>74.099999999999994</v>
      </c>
      <c r="N73" s="48">
        <v>3.31</v>
      </c>
      <c r="O73" s="52">
        <f t="shared" si="68"/>
        <v>315.69</v>
      </c>
      <c r="P73" s="55">
        <f t="shared" si="90"/>
        <v>1251.4169184290029</v>
      </c>
      <c r="Q73" s="55">
        <f t="shared" si="79"/>
        <v>22.38670694864048</v>
      </c>
      <c r="R73" s="16"/>
      <c r="S73" s="45">
        <v>76</v>
      </c>
      <c r="T73" s="48">
        <v>3.33</v>
      </c>
      <c r="U73" s="52">
        <f t="shared" si="69"/>
        <v>315.67</v>
      </c>
      <c r="V73" s="55">
        <f t="shared" si="91"/>
        <v>1275.7957957957958</v>
      </c>
      <c r="W73" s="55">
        <f t="shared" si="80"/>
        <v>22.822822822822822</v>
      </c>
      <c r="X73" s="16"/>
      <c r="Y73" s="45">
        <v>74.900000000000006</v>
      </c>
      <c r="Z73" s="48">
        <v>3.3</v>
      </c>
      <c r="AA73" s="52">
        <f t="shared" si="70"/>
        <v>315.7</v>
      </c>
      <c r="AB73" s="55">
        <f t="shared" si="92"/>
        <v>1268.7606060606061</v>
      </c>
      <c r="AC73" s="55">
        <f t="shared" si="81"/>
        <v>22.696969696969699</v>
      </c>
      <c r="AE73" s="45">
        <v>77.5</v>
      </c>
      <c r="AF73" s="48">
        <v>3.43</v>
      </c>
      <c r="AG73" s="52">
        <f t="shared" si="71"/>
        <v>315.57</v>
      </c>
      <c r="AH73" s="55">
        <f t="shared" si="93"/>
        <v>1263.0466472303206</v>
      </c>
      <c r="AI73" s="55">
        <f t="shared" si="82"/>
        <v>22.59475218658892</v>
      </c>
      <c r="AJ73" s="16"/>
      <c r="AK73" s="45">
        <v>77.2</v>
      </c>
      <c r="AL73" s="48">
        <v>3.43</v>
      </c>
      <c r="AM73" s="52">
        <f t="shared" si="72"/>
        <v>315.57</v>
      </c>
      <c r="AN73" s="55">
        <f t="shared" si="94"/>
        <v>1258.1574344023322</v>
      </c>
      <c r="AO73" s="55">
        <f t="shared" si="83"/>
        <v>22.507288629737609</v>
      </c>
      <c r="AP73" s="16"/>
      <c r="AQ73" s="45">
        <v>81.2</v>
      </c>
      <c r="AR73" s="48">
        <v>3.64</v>
      </c>
      <c r="AS73" s="52">
        <f t="shared" si="73"/>
        <v>315.36</v>
      </c>
      <c r="AT73" s="55">
        <f t="shared" si="95"/>
        <v>1247</v>
      </c>
      <c r="AU73" s="55">
        <f t="shared" si="84"/>
        <v>22.307692307692307</v>
      </c>
      <c r="AV73" s="16"/>
      <c r="AW73" s="45">
        <v>73.599999999999994</v>
      </c>
      <c r="AX73" s="48">
        <v>3.54</v>
      </c>
      <c r="AY73" s="52">
        <f t="shared" si="74"/>
        <v>315.45999999999998</v>
      </c>
      <c r="AZ73" s="55">
        <f t="shared" si="96"/>
        <v>1162.2146892655364</v>
      </c>
      <c r="BA73" s="55">
        <f t="shared" si="85"/>
        <v>20.790960451977398</v>
      </c>
      <c r="BB73" s="16"/>
      <c r="BC73" s="45">
        <v>81.7</v>
      </c>
      <c r="BD73" s="48">
        <v>3.84</v>
      </c>
      <c r="BE73" s="52">
        <f t="shared" si="75"/>
        <v>315.16000000000003</v>
      </c>
      <c r="BF73" s="55">
        <f t="shared" si="97"/>
        <v>1189.3307291666667</v>
      </c>
      <c r="BG73" s="55">
        <f t="shared" si="86"/>
        <v>21.276041666666668</v>
      </c>
      <c r="BI73" s="45">
        <v>71.7</v>
      </c>
      <c r="BJ73" s="48">
        <v>3.55</v>
      </c>
      <c r="BK73" s="52">
        <f t="shared" si="76"/>
        <v>315.45</v>
      </c>
      <c r="BL73" s="55">
        <f t="shared" si="98"/>
        <v>1129.0225352112677</v>
      </c>
      <c r="BM73" s="55">
        <f t="shared" si="87"/>
        <v>20.197183098591552</v>
      </c>
    </row>
    <row r="74" spans="1:65" x14ac:dyDescent="0.2">
      <c r="A74" s="45">
        <v>102.5</v>
      </c>
      <c r="B74" s="48">
        <v>4.3600000000000003</v>
      </c>
      <c r="C74" s="52">
        <f t="shared" si="66"/>
        <v>314.64</v>
      </c>
      <c r="D74" s="55">
        <f t="shared" si="88"/>
        <v>1314.1628440366972</v>
      </c>
      <c r="E74" s="55">
        <f t="shared" si="77"/>
        <v>23.509174311926603</v>
      </c>
      <c r="F74" s="16"/>
      <c r="G74" s="45">
        <v>105.2</v>
      </c>
      <c r="H74" s="48">
        <v>4.58</v>
      </c>
      <c r="I74" s="52">
        <f t="shared" si="67"/>
        <v>314.42</v>
      </c>
      <c r="J74" s="55">
        <f t="shared" si="89"/>
        <v>1283.9912663755458</v>
      </c>
      <c r="K74" s="55">
        <f t="shared" si="78"/>
        <v>22.969432314410479</v>
      </c>
      <c r="L74" s="16"/>
      <c r="M74" s="45">
        <v>104.2</v>
      </c>
      <c r="N74" s="48">
        <v>4.43</v>
      </c>
      <c r="O74" s="52">
        <f t="shared" si="68"/>
        <v>314.57</v>
      </c>
      <c r="P74" s="55">
        <f t="shared" si="90"/>
        <v>1314.8487584650113</v>
      </c>
      <c r="Q74" s="55">
        <f t="shared" si="79"/>
        <v>23.521444695259596</v>
      </c>
      <c r="R74" s="16"/>
      <c r="S74" s="45">
        <v>102.1</v>
      </c>
      <c r="T74" s="48">
        <v>4.63</v>
      </c>
      <c r="U74" s="52">
        <f t="shared" si="69"/>
        <v>314.37</v>
      </c>
      <c r="V74" s="55">
        <f t="shared" si="91"/>
        <v>1232.6976241900647</v>
      </c>
      <c r="W74" s="55">
        <f t="shared" si="80"/>
        <v>22.051835853131749</v>
      </c>
      <c r="X74" s="16"/>
      <c r="Y74" s="45">
        <v>104.4</v>
      </c>
      <c r="Z74" s="48">
        <v>4.57</v>
      </c>
      <c r="AA74" s="52">
        <f t="shared" si="70"/>
        <v>314.43</v>
      </c>
      <c r="AB74" s="55">
        <f t="shared" si="92"/>
        <v>1277.0153172866521</v>
      </c>
      <c r="AC74" s="55">
        <f t="shared" si="81"/>
        <v>22.844638949671772</v>
      </c>
      <c r="AE74" s="45">
        <v>99.3</v>
      </c>
      <c r="AF74" s="48">
        <v>4.41</v>
      </c>
      <c r="AG74" s="52">
        <f t="shared" si="71"/>
        <v>314.58999999999997</v>
      </c>
      <c r="AH74" s="55">
        <f t="shared" si="93"/>
        <v>1258.7006802721087</v>
      </c>
      <c r="AI74" s="55">
        <f t="shared" si="82"/>
        <v>22.517006802721088</v>
      </c>
      <c r="AJ74" s="16"/>
      <c r="AK74" s="45">
        <v>102.4</v>
      </c>
      <c r="AL74" s="48">
        <v>4.53</v>
      </c>
      <c r="AM74" s="52">
        <f t="shared" si="72"/>
        <v>314.47000000000003</v>
      </c>
      <c r="AN74" s="55">
        <f t="shared" si="94"/>
        <v>1263.6114790286977</v>
      </c>
      <c r="AO74" s="55">
        <f t="shared" si="83"/>
        <v>22.604856512141282</v>
      </c>
      <c r="AP74" s="16"/>
      <c r="AQ74" s="45">
        <v>100.7</v>
      </c>
      <c r="AR74" s="48">
        <v>4.58</v>
      </c>
      <c r="AS74" s="52">
        <f t="shared" si="73"/>
        <v>314.42</v>
      </c>
      <c r="AT74" s="55">
        <f t="shared" si="95"/>
        <v>1229.0676855895194</v>
      </c>
      <c r="AU74" s="55">
        <f t="shared" si="84"/>
        <v>21.986899563318776</v>
      </c>
      <c r="AV74" s="16"/>
      <c r="AW74" s="45">
        <v>99.4</v>
      </c>
      <c r="AX74" s="48">
        <v>4.62</v>
      </c>
      <c r="AY74" s="52">
        <f t="shared" si="74"/>
        <v>314.38</v>
      </c>
      <c r="AZ74" s="55">
        <f t="shared" si="96"/>
        <v>1202.6969696969697</v>
      </c>
      <c r="BA74" s="55">
        <f t="shared" si="85"/>
        <v>21.515151515151516</v>
      </c>
      <c r="BB74" s="16"/>
      <c r="BC74" s="45">
        <v>101.4</v>
      </c>
      <c r="BD74" s="48">
        <v>4.83</v>
      </c>
      <c r="BE74" s="52">
        <f t="shared" si="75"/>
        <v>314.17</v>
      </c>
      <c r="BF74" s="55">
        <f t="shared" si="97"/>
        <v>1173.5527950310559</v>
      </c>
      <c r="BG74" s="55">
        <f t="shared" si="86"/>
        <v>20.993788819875778</v>
      </c>
      <c r="BI74" s="45">
        <v>106.1</v>
      </c>
      <c r="BJ74" s="48">
        <v>5.04</v>
      </c>
      <c r="BK74" s="52">
        <f t="shared" si="76"/>
        <v>313.95999999999998</v>
      </c>
      <c r="BL74" s="55">
        <f t="shared" si="98"/>
        <v>1176.7837301587301</v>
      </c>
      <c r="BM74" s="55">
        <f t="shared" si="87"/>
        <v>21.051587301587301</v>
      </c>
    </row>
    <row r="75" spans="1:65" x14ac:dyDescent="0.2">
      <c r="A75" s="45">
        <v>127.2</v>
      </c>
      <c r="B75" s="48">
        <v>5.39</v>
      </c>
      <c r="C75" s="52">
        <f t="shared" si="66"/>
        <v>313.61</v>
      </c>
      <c r="D75" s="55">
        <f t="shared" si="88"/>
        <v>1319.1985157699444</v>
      </c>
      <c r="E75" s="55">
        <f t="shared" si="77"/>
        <v>23.599257884972172</v>
      </c>
      <c r="F75" s="16"/>
      <c r="G75" s="45">
        <v>126.1</v>
      </c>
      <c r="H75" s="48">
        <v>5.46</v>
      </c>
      <c r="I75" s="52">
        <f t="shared" si="67"/>
        <v>313.54000000000002</v>
      </c>
      <c r="J75" s="55">
        <f t="shared" si="89"/>
        <v>1291.0238095238094</v>
      </c>
      <c r="K75" s="55">
        <f t="shared" si="78"/>
        <v>23.095238095238095</v>
      </c>
      <c r="L75" s="16"/>
      <c r="M75" s="45">
        <v>122.5</v>
      </c>
      <c r="N75" s="48">
        <v>5.29</v>
      </c>
      <c r="O75" s="52">
        <f>$F$2-N75</f>
        <v>313.70999999999998</v>
      </c>
      <c r="P75" s="55">
        <f>Q75*55.9</f>
        <v>1294.4706994328924</v>
      </c>
      <c r="Q75" s="55">
        <f>M75/N75</f>
        <v>23.156899810964084</v>
      </c>
      <c r="R75" s="16"/>
      <c r="S75" s="45">
        <v>126.7</v>
      </c>
      <c r="T75" s="48">
        <v>5.46</v>
      </c>
      <c r="U75" s="52">
        <f t="shared" si="69"/>
        <v>313.54000000000002</v>
      </c>
      <c r="V75" s="55">
        <f t="shared" si="91"/>
        <v>1297.1666666666665</v>
      </c>
      <c r="W75" s="55">
        <f t="shared" si="80"/>
        <v>23.205128205128204</v>
      </c>
      <c r="X75" s="16"/>
      <c r="Y75" s="45">
        <v>125.3</v>
      </c>
      <c r="Z75" s="48">
        <v>5.41</v>
      </c>
      <c r="AA75" s="52">
        <f t="shared" si="70"/>
        <v>313.58999999999997</v>
      </c>
      <c r="AB75" s="55">
        <f t="shared" si="92"/>
        <v>1294.6894639556376</v>
      </c>
      <c r="AC75" s="55">
        <f t="shared" si="81"/>
        <v>23.160813308687615</v>
      </c>
      <c r="AE75" s="45">
        <v>127.5</v>
      </c>
      <c r="AF75" s="48">
        <v>5.53</v>
      </c>
      <c r="AG75" s="52">
        <f t="shared" si="71"/>
        <v>313.47000000000003</v>
      </c>
      <c r="AH75" s="55">
        <f t="shared" si="93"/>
        <v>1288.8336347197105</v>
      </c>
      <c r="AI75" s="55">
        <f t="shared" si="82"/>
        <v>23.056057866184446</v>
      </c>
      <c r="AJ75" s="16"/>
      <c r="AK75" s="45">
        <v>126.3</v>
      </c>
      <c r="AL75" s="48">
        <v>5.53</v>
      </c>
      <c r="AM75" s="52">
        <f t="shared" si="72"/>
        <v>313.47000000000003</v>
      </c>
      <c r="AN75" s="55">
        <f t="shared" si="94"/>
        <v>1276.7034358047015</v>
      </c>
      <c r="AO75" s="55">
        <f t="shared" si="83"/>
        <v>22.83905967450271</v>
      </c>
      <c r="AP75" s="16"/>
      <c r="AQ75" s="45">
        <v>130.9</v>
      </c>
      <c r="AR75" s="48">
        <v>5.79</v>
      </c>
      <c r="AS75" s="52">
        <f t="shared" si="73"/>
        <v>313.20999999999998</v>
      </c>
      <c r="AT75" s="55">
        <f t="shared" si="95"/>
        <v>1263.7841105354057</v>
      </c>
      <c r="AU75" s="55">
        <f t="shared" si="84"/>
        <v>22.607944732297064</v>
      </c>
      <c r="AV75" s="16"/>
      <c r="AW75" s="45">
        <v>123</v>
      </c>
      <c r="AX75" s="48">
        <v>5.71</v>
      </c>
      <c r="AY75" s="52">
        <f t="shared" si="74"/>
        <v>313.29000000000002</v>
      </c>
      <c r="AZ75" s="55">
        <f t="shared" si="96"/>
        <v>1204.1506129597199</v>
      </c>
      <c r="BA75" s="55">
        <f t="shared" si="85"/>
        <v>21.541155866900176</v>
      </c>
      <c r="BB75" s="16"/>
      <c r="BC75" s="45">
        <v>131.4</v>
      </c>
      <c r="BD75" s="48">
        <v>6.09</v>
      </c>
      <c r="BE75" s="52">
        <f>$F$2-BD75</f>
        <v>312.91000000000003</v>
      </c>
      <c r="BF75" s="55">
        <f>BG75*55.9</f>
        <v>1206.1182266009853</v>
      </c>
      <c r="BG75" s="55">
        <f>BC75/BD75</f>
        <v>21.576354679802957</v>
      </c>
      <c r="BI75" s="45">
        <v>127.5</v>
      </c>
      <c r="BJ75" s="48">
        <v>6.1</v>
      </c>
      <c r="BK75" s="52">
        <f t="shared" si="76"/>
        <v>312.89999999999998</v>
      </c>
      <c r="BL75" s="55">
        <f t="shared" si="98"/>
        <v>1168.4016393442623</v>
      </c>
      <c r="BM75" s="55">
        <f t="shared" si="87"/>
        <v>20.901639344262296</v>
      </c>
    </row>
    <row r="76" spans="1:65" x14ac:dyDescent="0.2">
      <c r="A76" s="45">
        <v>148.6</v>
      </c>
      <c r="B76" s="48">
        <v>6.31</v>
      </c>
      <c r="C76" s="52">
        <f t="shared" si="66"/>
        <v>312.69</v>
      </c>
      <c r="D76" s="55">
        <f t="shared" si="88"/>
        <v>1316.4405705229794</v>
      </c>
      <c r="E76" s="55">
        <f t="shared" si="77"/>
        <v>23.549920760697308</v>
      </c>
      <c r="F76" s="16"/>
      <c r="G76" s="45">
        <v>153</v>
      </c>
      <c r="H76" s="48">
        <v>6.49</v>
      </c>
      <c r="I76" s="52">
        <f t="shared" si="67"/>
        <v>312.51</v>
      </c>
      <c r="J76" s="55">
        <f t="shared" si="89"/>
        <v>1317.8274268104776</v>
      </c>
      <c r="K76" s="55">
        <f t="shared" si="78"/>
        <v>23.57473035439137</v>
      </c>
      <c r="L76" s="16"/>
      <c r="M76" s="45">
        <v>151.19999999999999</v>
      </c>
      <c r="N76" s="48">
        <v>6.34</v>
      </c>
      <c r="O76" s="52">
        <f>$F$2-N76</f>
        <v>312.66000000000003</v>
      </c>
      <c r="P76" s="55">
        <f>Q76*55.9</f>
        <v>1333.1356466876971</v>
      </c>
      <c r="Q76" s="55">
        <f>M76/N76</f>
        <v>23.848580441640376</v>
      </c>
      <c r="R76" s="16"/>
      <c r="S76" s="45">
        <v>149.19999999999999</v>
      </c>
      <c r="T76" s="48">
        <v>6.53</v>
      </c>
      <c r="U76" s="52">
        <f t="shared" si="69"/>
        <v>312.47000000000003</v>
      </c>
      <c r="V76" s="55">
        <f t="shared" si="91"/>
        <v>1277.2251148545174</v>
      </c>
      <c r="W76" s="55">
        <f t="shared" si="80"/>
        <v>22.848392036753442</v>
      </c>
      <c r="X76" s="16"/>
      <c r="Y76" s="45">
        <v>152.69999999999999</v>
      </c>
      <c r="Z76" s="48">
        <v>6.49</v>
      </c>
      <c r="AA76" s="52">
        <f t="shared" si="70"/>
        <v>312.51</v>
      </c>
      <c r="AB76" s="55">
        <f t="shared" si="92"/>
        <v>1315.2434514637903</v>
      </c>
      <c r="AC76" s="55">
        <f t="shared" si="81"/>
        <v>23.528505392912169</v>
      </c>
      <c r="AE76" s="45">
        <v>151.6</v>
      </c>
      <c r="AF76" s="48">
        <v>6.51</v>
      </c>
      <c r="AG76" s="52">
        <f t="shared" si="71"/>
        <v>312.49</v>
      </c>
      <c r="AH76" s="55">
        <f t="shared" si="93"/>
        <v>1301.7572964669739</v>
      </c>
      <c r="AI76" s="55">
        <f t="shared" si="82"/>
        <v>23.287250384024578</v>
      </c>
      <c r="AJ76" s="16"/>
      <c r="AK76" s="45">
        <v>149.4</v>
      </c>
      <c r="AL76" s="48">
        <v>6.51</v>
      </c>
      <c r="AM76" s="52">
        <f t="shared" si="72"/>
        <v>312.49</v>
      </c>
      <c r="AN76" s="55">
        <f t="shared" si="94"/>
        <v>1282.8663594470047</v>
      </c>
      <c r="AO76" s="55">
        <f t="shared" si="83"/>
        <v>22.94930875576037</v>
      </c>
      <c r="AP76" s="16"/>
      <c r="AQ76" s="45">
        <v>146.1</v>
      </c>
      <c r="AR76" s="48">
        <v>6.63</v>
      </c>
      <c r="AS76" s="52">
        <f t="shared" si="73"/>
        <v>312.37</v>
      </c>
      <c r="AT76" s="55">
        <f t="shared" si="95"/>
        <v>1231.8235294117646</v>
      </c>
      <c r="AU76" s="55">
        <f t="shared" si="84"/>
        <v>22.036199095022624</v>
      </c>
      <c r="AV76" s="16"/>
      <c r="AW76" s="45">
        <v>151.80000000000001</v>
      </c>
      <c r="AX76" s="48">
        <v>6.87</v>
      </c>
      <c r="AY76" s="52">
        <f t="shared" si="74"/>
        <v>312.13</v>
      </c>
      <c r="AZ76" s="55">
        <f t="shared" si="96"/>
        <v>1235.1703056768558</v>
      </c>
      <c r="BA76" s="55">
        <f t="shared" si="85"/>
        <v>22.096069868995635</v>
      </c>
      <c r="BB76" s="16"/>
      <c r="BC76" s="45">
        <v>147.69999999999999</v>
      </c>
      <c r="BD76" s="48">
        <v>6.96</v>
      </c>
      <c r="BE76" s="52">
        <f>$F$2-BD76</f>
        <v>312.04000000000002</v>
      </c>
      <c r="BF76" s="55">
        <f>BG76*55.9</f>
        <v>1186.2686781609193</v>
      </c>
      <c r="BG76" s="55">
        <f>BC76/BD76</f>
        <v>21.22126436781609</v>
      </c>
      <c r="BI76" s="45">
        <v>154</v>
      </c>
      <c r="BJ76" s="48">
        <v>7.2</v>
      </c>
      <c r="BK76" s="52">
        <f t="shared" si="76"/>
        <v>311.8</v>
      </c>
      <c r="BL76" s="55">
        <f t="shared" si="98"/>
        <v>1195.6388888888889</v>
      </c>
      <c r="BM76" s="55">
        <f t="shared" si="87"/>
        <v>21.388888888888889</v>
      </c>
    </row>
    <row r="77" spans="1:65" x14ac:dyDescent="0.2">
      <c r="A77" s="45">
        <v>172.5</v>
      </c>
      <c r="B77" s="48">
        <v>7.16</v>
      </c>
      <c r="C77" s="52">
        <f t="shared" si="66"/>
        <v>311.83999999999997</v>
      </c>
      <c r="D77" s="55">
        <f t="shared" si="88"/>
        <v>1346.7527932960893</v>
      </c>
      <c r="E77" s="55">
        <f t="shared" si="77"/>
        <v>24.092178770949719</v>
      </c>
      <c r="F77" s="16"/>
      <c r="G77" s="45">
        <v>171.6</v>
      </c>
      <c r="H77" s="48">
        <v>7.28</v>
      </c>
      <c r="I77" s="52">
        <f t="shared" si="67"/>
        <v>311.72000000000003</v>
      </c>
      <c r="J77" s="55">
        <f t="shared" si="89"/>
        <v>1317.6428571428569</v>
      </c>
      <c r="K77" s="55">
        <f t="shared" si="78"/>
        <v>23.571428571428569</v>
      </c>
      <c r="L77" s="16"/>
      <c r="M77" s="45">
        <v>174.9</v>
      </c>
      <c r="N77" s="48">
        <v>7.33</v>
      </c>
      <c r="O77" s="52">
        <f>$F$2-N77</f>
        <v>311.67</v>
      </c>
      <c r="P77" s="55">
        <f>Q77*55.9</f>
        <v>1333.8212824010914</v>
      </c>
      <c r="Q77" s="55">
        <f>M77/N77</f>
        <v>23.860845839017735</v>
      </c>
      <c r="R77" s="16"/>
      <c r="S77" s="45">
        <v>171.7</v>
      </c>
      <c r="T77" s="48">
        <v>7.26</v>
      </c>
      <c r="U77" s="52">
        <f t="shared" si="69"/>
        <v>311.74</v>
      </c>
      <c r="V77" s="55">
        <f t="shared" si="91"/>
        <v>1322.0426997245177</v>
      </c>
      <c r="W77" s="55">
        <f t="shared" si="80"/>
        <v>23.65013774104683</v>
      </c>
      <c r="X77" s="16"/>
      <c r="Y77" s="45">
        <v>175.9</v>
      </c>
      <c r="Z77" s="48">
        <v>7.41</v>
      </c>
      <c r="AA77" s="52">
        <f t="shared" si="70"/>
        <v>311.58999999999997</v>
      </c>
      <c r="AB77" s="55">
        <f t="shared" si="92"/>
        <v>1326.9649122807018</v>
      </c>
      <c r="AC77" s="55">
        <f t="shared" si="81"/>
        <v>23.738191632928476</v>
      </c>
      <c r="AE77" s="45">
        <v>174.8</v>
      </c>
      <c r="AF77" s="48">
        <v>7.44</v>
      </c>
      <c r="AG77" s="52">
        <f t="shared" si="71"/>
        <v>311.56</v>
      </c>
      <c r="AH77" s="55">
        <f t="shared" si="93"/>
        <v>1313.3494623655915</v>
      </c>
      <c r="AI77" s="55">
        <f t="shared" si="82"/>
        <v>23.49462365591398</v>
      </c>
      <c r="AJ77" s="16"/>
      <c r="AK77" s="45">
        <v>171.1</v>
      </c>
      <c r="AL77" s="48">
        <v>7.5</v>
      </c>
      <c r="AM77" s="52">
        <f t="shared" si="72"/>
        <v>311.5</v>
      </c>
      <c r="AN77" s="55">
        <f t="shared" si="94"/>
        <v>1275.2653333333333</v>
      </c>
      <c r="AO77" s="55">
        <f t="shared" si="83"/>
        <v>22.813333333333333</v>
      </c>
      <c r="AP77" s="16"/>
      <c r="AQ77" s="45">
        <v>178.9</v>
      </c>
      <c r="AR77" s="48">
        <v>7.82</v>
      </c>
      <c r="AS77" s="52">
        <f t="shared" si="73"/>
        <v>311.18</v>
      </c>
      <c r="AT77" s="55">
        <f t="shared" si="95"/>
        <v>1278.8375959079283</v>
      </c>
      <c r="AU77" s="55">
        <f t="shared" si="84"/>
        <v>22.877237851662404</v>
      </c>
      <c r="AV77" s="16"/>
      <c r="AW77" s="45">
        <v>175.3</v>
      </c>
      <c r="AX77" s="48">
        <v>7.96</v>
      </c>
      <c r="AY77" s="52">
        <f t="shared" si="74"/>
        <v>311.04000000000002</v>
      </c>
      <c r="AZ77" s="55">
        <f t="shared" si="96"/>
        <v>1231.0640703517588</v>
      </c>
      <c r="BA77" s="55">
        <f t="shared" si="85"/>
        <v>22.022613065326635</v>
      </c>
      <c r="BB77" s="16"/>
      <c r="BC77" s="45">
        <v>179.7</v>
      </c>
      <c r="BD77" s="48">
        <v>8.1300000000000008</v>
      </c>
      <c r="BE77" s="52">
        <f>$F$2-BD77</f>
        <v>310.87</v>
      </c>
      <c r="BF77" s="55">
        <f>BG77*55.9</f>
        <v>1235.5756457564573</v>
      </c>
      <c r="BG77" s="55">
        <f>BC77/BD77</f>
        <v>22.103321033210328</v>
      </c>
      <c r="BI77" s="45">
        <v>173.9</v>
      </c>
      <c r="BJ77" s="48">
        <v>8.25</v>
      </c>
      <c r="BK77" s="52">
        <f t="shared" si="76"/>
        <v>310.75</v>
      </c>
      <c r="BL77" s="55">
        <f t="shared" si="98"/>
        <v>1178.3042424242424</v>
      </c>
      <c r="BM77" s="55">
        <f t="shared" si="87"/>
        <v>21.078787878787878</v>
      </c>
    </row>
    <row r="78" spans="1:65" x14ac:dyDescent="0.2">
      <c r="A78" s="45">
        <v>201.2</v>
      </c>
      <c r="B78" s="48">
        <v>8.2200000000000006</v>
      </c>
      <c r="C78" s="52">
        <f t="shared" si="66"/>
        <v>310.77999999999997</v>
      </c>
      <c r="D78" s="55">
        <f t="shared" si="88"/>
        <v>1368.2579075425788</v>
      </c>
      <c r="E78" s="55">
        <f t="shared" si="77"/>
        <v>24.476885644768853</v>
      </c>
      <c r="F78" s="16"/>
      <c r="G78" s="45">
        <v>202.3</v>
      </c>
      <c r="H78" s="48">
        <v>8.2899999999999991</v>
      </c>
      <c r="I78" s="52">
        <f t="shared" si="67"/>
        <v>310.70999999999998</v>
      </c>
      <c r="J78" s="55">
        <f t="shared" si="89"/>
        <v>1364.121833534379</v>
      </c>
      <c r="K78" s="55">
        <f t="shared" si="78"/>
        <v>24.402895054282272</v>
      </c>
      <c r="L78" s="16"/>
      <c r="M78" s="45">
        <v>198.3</v>
      </c>
      <c r="N78" s="48">
        <v>8.2799999999999994</v>
      </c>
      <c r="O78" s="52">
        <f>$F$2-N78</f>
        <v>310.72000000000003</v>
      </c>
      <c r="P78" s="55">
        <f>Q78*55.9</f>
        <v>1338.7644927536232</v>
      </c>
      <c r="Q78" s="55">
        <f>M78/N78</f>
        <v>23.949275362318843</v>
      </c>
      <c r="R78" s="16"/>
      <c r="S78" s="45">
        <v>201.3</v>
      </c>
      <c r="T78" s="48">
        <v>8.48</v>
      </c>
      <c r="U78" s="52">
        <f t="shared" si="69"/>
        <v>310.52</v>
      </c>
      <c r="V78" s="55">
        <f t="shared" si="91"/>
        <v>1326.9658018867924</v>
      </c>
      <c r="W78" s="55">
        <f t="shared" si="80"/>
        <v>23.738207547169811</v>
      </c>
      <c r="X78" s="16"/>
      <c r="Y78" s="45">
        <v>199.9</v>
      </c>
      <c r="Z78" s="48">
        <v>8.41</v>
      </c>
      <c r="AA78" s="52">
        <f t="shared" si="70"/>
        <v>310.58999999999997</v>
      </c>
      <c r="AB78" s="55">
        <f t="shared" si="92"/>
        <v>1328.705112960761</v>
      </c>
      <c r="AC78" s="55">
        <f t="shared" si="81"/>
        <v>23.769322235434007</v>
      </c>
      <c r="AE78" s="45">
        <v>197.5</v>
      </c>
      <c r="AF78" s="48">
        <v>8.41</v>
      </c>
      <c r="AG78" s="52">
        <f t="shared" si="71"/>
        <v>310.58999999999997</v>
      </c>
      <c r="AH78" s="55">
        <f t="shared" si="93"/>
        <v>1312.7526753864447</v>
      </c>
      <c r="AI78" s="55">
        <f t="shared" si="82"/>
        <v>23.483947681331749</v>
      </c>
      <c r="AJ78" s="16"/>
      <c r="AK78" s="45">
        <v>202.7</v>
      </c>
      <c r="AL78" s="48">
        <v>8.5500000000000007</v>
      </c>
      <c r="AM78" s="52">
        <f t="shared" si="72"/>
        <v>310.45</v>
      </c>
      <c r="AN78" s="55">
        <f t="shared" si="94"/>
        <v>1325.2549707602336</v>
      </c>
      <c r="AO78" s="55">
        <f t="shared" si="83"/>
        <v>23.707602339181282</v>
      </c>
      <c r="AP78" s="16"/>
      <c r="AQ78" s="45">
        <v>199.2</v>
      </c>
      <c r="AR78" s="48">
        <v>8.77</v>
      </c>
      <c r="AS78" s="52">
        <f t="shared" si="73"/>
        <v>310.23</v>
      </c>
      <c r="AT78" s="55">
        <f t="shared" si="95"/>
        <v>1269.7012542759408</v>
      </c>
      <c r="AU78" s="55">
        <f t="shared" si="84"/>
        <v>22.713797035347778</v>
      </c>
      <c r="AV78" s="16"/>
      <c r="AW78" s="45">
        <v>199.1</v>
      </c>
      <c r="AX78" s="48">
        <v>8.8699999999999992</v>
      </c>
      <c r="AY78" s="52">
        <f t="shared" si="74"/>
        <v>310.13</v>
      </c>
      <c r="AZ78" s="55">
        <f t="shared" si="96"/>
        <v>1254.7564825253664</v>
      </c>
      <c r="BA78" s="55">
        <f t="shared" si="85"/>
        <v>22.446448703494926</v>
      </c>
      <c r="BB78" s="16"/>
      <c r="BC78" s="45">
        <v>200.6</v>
      </c>
      <c r="BD78" s="48">
        <v>9.1300000000000008</v>
      </c>
      <c r="BE78" s="52">
        <f>$F$2-BD78</f>
        <v>309.87</v>
      </c>
      <c r="BF78" s="55">
        <f>BG78*55.9</f>
        <v>1228.208105147864</v>
      </c>
      <c r="BG78" s="55">
        <f>BC78/BD78</f>
        <v>21.971522453450163</v>
      </c>
      <c r="BI78" s="45">
        <v>202.6</v>
      </c>
      <c r="BJ78" s="48">
        <v>9.36</v>
      </c>
      <c r="BK78" s="52">
        <f t="shared" si="76"/>
        <v>309.64</v>
      </c>
      <c r="BL78" s="55">
        <f t="shared" si="98"/>
        <v>1209.9722222222222</v>
      </c>
      <c r="BM78" s="55">
        <f t="shared" si="87"/>
        <v>21.645299145299145</v>
      </c>
    </row>
    <row r="79" spans="1:65" x14ac:dyDescent="0.2">
      <c r="A79" s="45">
        <v>225.5</v>
      </c>
      <c r="B79" s="48">
        <v>8.98</v>
      </c>
      <c r="C79" s="52">
        <f t="shared" si="66"/>
        <v>310.02</v>
      </c>
      <c r="D79" s="55">
        <f t="shared" si="88"/>
        <v>1403.7249443207124</v>
      </c>
      <c r="E79" s="55">
        <f t="shared" si="77"/>
        <v>25.111358574610243</v>
      </c>
      <c r="F79" s="16"/>
      <c r="G79" s="45">
        <v>225.6</v>
      </c>
      <c r="H79" s="48">
        <v>9.17</v>
      </c>
      <c r="I79" s="52">
        <f t="shared" si="67"/>
        <v>309.83</v>
      </c>
      <c r="J79" s="55">
        <f t="shared" si="89"/>
        <v>1375.2497273718648</v>
      </c>
      <c r="K79" s="55">
        <f t="shared" si="78"/>
        <v>24.601962922573609</v>
      </c>
      <c r="L79" s="16"/>
      <c r="M79" s="45">
        <v>221.6</v>
      </c>
      <c r="N79" s="48">
        <v>9.15</v>
      </c>
      <c r="O79" s="52">
        <f>$F$2-N79</f>
        <v>309.85000000000002</v>
      </c>
      <c r="P79" s="55">
        <f>Q79*55.9</f>
        <v>1353.8185792349725</v>
      </c>
      <c r="Q79" s="55">
        <f>M79/N79</f>
        <v>24.218579234972676</v>
      </c>
      <c r="R79" s="16"/>
      <c r="S79" s="45">
        <v>229.9</v>
      </c>
      <c r="T79" s="48">
        <v>9.4</v>
      </c>
      <c r="U79" s="52">
        <f t="shared" si="69"/>
        <v>309.60000000000002</v>
      </c>
      <c r="V79" s="55">
        <f t="shared" si="91"/>
        <v>1367.1712765957448</v>
      </c>
      <c r="W79" s="55">
        <f t="shared" si="80"/>
        <v>24.457446808510639</v>
      </c>
      <c r="X79" s="16"/>
      <c r="Y79" s="45">
        <v>223.2</v>
      </c>
      <c r="Z79" s="48">
        <v>9.3699999999999992</v>
      </c>
      <c r="AA79" s="52">
        <f t="shared" si="70"/>
        <v>309.63</v>
      </c>
      <c r="AB79" s="55">
        <f t="shared" si="92"/>
        <v>1331.5773745997867</v>
      </c>
      <c r="AC79" s="55">
        <f t="shared" si="81"/>
        <v>23.820704375667024</v>
      </c>
      <c r="AE79" s="45">
        <v>221</v>
      </c>
      <c r="AF79" s="48">
        <v>9.35</v>
      </c>
      <c r="AG79" s="52">
        <f t="shared" si="71"/>
        <v>309.64999999999998</v>
      </c>
      <c r="AH79" s="55">
        <f t="shared" si="93"/>
        <v>1321.2727272727273</v>
      </c>
      <c r="AI79" s="55">
        <f t="shared" si="82"/>
        <v>23.636363636363637</v>
      </c>
      <c r="AJ79" s="16"/>
      <c r="AK79" s="45">
        <v>225.3</v>
      </c>
      <c r="AL79" s="48">
        <v>9.48</v>
      </c>
      <c r="AM79" s="52">
        <f t="shared" si="72"/>
        <v>309.52</v>
      </c>
      <c r="AN79" s="55">
        <f t="shared" si="94"/>
        <v>1328.5094936708861</v>
      </c>
      <c r="AO79" s="55">
        <f t="shared" si="83"/>
        <v>23.765822784810126</v>
      </c>
      <c r="AP79" s="16"/>
      <c r="AQ79" s="45">
        <v>228.2</v>
      </c>
      <c r="AR79" s="48">
        <v>9.7899999999999991</v>
      </c>
      <c r="AS79" s="52">
        <f t="shared" si="73"/>
        <v>309.20999999999998</v>
      </c>
      <c r="AT79" s="55">
        <f t="shared" si="95"/>
        <v>1303.0010214504596</v>
      </c>
      <c r="AU79" s="55">
        <f t="shared" si="84"/>
        <v>23.309499489274771</v>
      </c>
      <c r="AV79" s="16"/>
      <c r="AW79" s="45">
        <v>222.9</v>
      </c>
      <c r="AX79" s="48">
        <v>9.8699999999999992</v>
      </c>
      <c r="AY79" s="52">
        <f t="shared" si="74"/>
        <v>309.13</v>
      </c>
      <c r="AZ79" s="55">
        <f t="shared" si="96"/>
        <v>1262.4224924012158</v>
      </c>
      <c r="BA79" s="55">
        <f t="shared" si="85"/>
        <v>22.583586626139819</v>
      </c>
      <c r="BB79" s="16"/>
      <c r="BC79" s="45">
        <v>228.7</v>
      </c>
      <c r="BD79" s="48">
        <v>10.19</v>
      </c>
      <c r="BE79" s="52">
        <f>$F$2-BD79</f>
        <v>308.81</v>
      </c>
      <c r="BF79" s="55">
        <f>BG79*55.9</f>
        <v>1254.5956820412168</v>
      </c>
      <c r="BG79" s="55">
        <f>BC79/BD79</f>
        <v>22.443572129538765</v>
      </c>
      <c r="BI79" s="45">
        <v>227</v>
      </c>
      <c r="BJ79" s="48">
        <v>10.39</v>
      </c>
      <c r="BK79" s="52">
        <f t="shared" si="76"/>
        <v>308.61</v>
      </c>
      <c r="BL79" s="55">
        <f t="shared" si="98"/>
        <v>1221.2993262752648</v>
      </c>
      <c r="BM79" s="55">
        <f t="shared" si="87"/>
        <v>21.847930702598653</v>
      </c>
    </row>
    <row r="80" spans="1:65" x14ac:dyDescent="0.2">
      <c r="A80" s="45">
        <v>248.6</v>
      </c>
      <c r="B80" s="48">
        <v>9.9700000000000006</v>
      </c>
      <c r="C80" s="52">
        <f t="shared" si="66"/>
        <v>309.02999999999997</v>
      </c>
      <c r="D80" s="55">
        <f t="shared" si="88"/>
        <v>1393.8555667001001</v>
      </c>
      <c r="E80" s="55">
        <f t="shared" si="77"/>
        <v>24.934804413239718</v>
      </c>
      <c r="F80" s="16"/>
      <c r="G80" s="45">
        <v>248.3</v>
      </c>
      <c r="H80" s="48">
        <v>10.050000000000001</v>
      </c>
      <c r="I80" s="52">
        <f t="shared" si="67"/>
        <v>308.95</v>
      </c>
      <c r="J80" s="55">
        <f t="shared" si="89"/>
        <v>1381.0915422885571</v>
      </c>
      <c r="K80" s="55">
        <f t="shared" si="78"/>
        <v>24.706467661691541</v>
      </c>
      <c r="L80" s="16"/>
      <c r="M80" s="45">
        <v>251.7</v>
      </c>
      <c r="N80" s="48">
        <v>10.210000000000001</v>
      </c>
      <c r="O80" s="52">
        <f t="shared" si="68"/>
        <v>308.79000000000002</v>
      </c>
      <c r="P80" s="55">
        <f t="shared" si="90"/>
        <v>1378.0636630754159</v>
      </c>
      <c r="Q80" s="55">
        <f t="shared" si="79"/>
        <v>24.652301665034276</v>
      </c>
      <c r="R80" s="16"/>
      <c r="S80" s="45">
        <v>247.8</v>
      </c>
      <c r="T80" s="48">
        <v>10.23</v>
      </c>
      <c r="U80" s="52">
        <f t="shared" si="69"/>
        <v>308.77</v>
      </c>
      <c r="V80" s="55">
        <f t="shared" si="91"/>
        <v>1354.0586510263929</v>
      </c>
      <c r="W80" s="55">
        <f t="shared" si="80"/>
        <v>24.222873900293255</v>
      </c>
      <c r="X80" s="16"/>
      <c r="Y80" s="45">
        <v>246.7</v>
      </c>
      <c r="Z80" s="48">
        <v>10.28</v>
      </c>
      <c r="AA80" s="52">
        <f t="shared" si="70"/>
        <v>308.72000000000003</v>
      </c>
      <c r="AB80" s="55">
        <f t="shared" si="92"/>
        <v>1341.4912451361868</v>
      </c>
      <c r="AC80" s="55">
        <f t="shared" si="81"/>
        <v>23.998054474708173</v>
      </c>
      <c r="AE80" s="45">
        <v>251.2</v>
      </c>
      <c r="AF80" s="48">
        <v>10.38</v>
      </c>
      <c r="AG80" s="52">
        <f t="shared" si="71"/>
        <v>308.62</v>
      </c>
      <c r="AH80" s="55">
        <f t="shared" si="93"/>
        <v>1352.8015414258186</v>
      </c>
      <c r="AI80" s="55">
        <f t="shared" si="82"/>
        <v>24.200385356454717</v>
      </c>
      <c r="AJ80" s="16"/>
      <c r="AK80" s="45">
        <v>248.7</v>
      </c>
      <c r="AL80" s="48">
        <v>10.4</v>
      </c>
      <c r="AM80" s="52">
        <f t="shared" si="72"/>
        <v>308.60000000000002</v>
      </c>
      <c r="AN80" s="55">
        <f t="shared" si="94"/>
        <v>1336.7624999999998</v>
      </c>
      <c r="AO80" s="55">
        <f t="shared" si="83"/>
        <v>23.913461538461537</v>
      </c>
      <c r="AP80" s="16"/>
      <c r="AQ80" s="45">
        <v>246.4</v>
      </c>
      <c r="AR80" s="48">
        <v>10.62</v>
      </c>
      <c r="AS80" s="52">
        <f t="shared" si="73"/>
        <v>308.38</v>
      </c>
      <c r="AT80" s="55">
        <f t="shared" si="95"/>
        <v>1296.9642184557438</v>
      </c>
      <c r="AU80" s="55">
        <f t="shared" si="84"/>
        <v>23.2015065913371</v>
      </c>
      <c r="AV80" s="16"/>
      <c r="AW80" s="45">
        <v>251.2</v>
      </c>
      <c r="AX80" s="48">
        <v>10.86</v>
      </c>
      <c r="AY80" s="52">
        <f t="shared" si="74"/>
        <v>308.14</v>
      </c>
      <c r="AZ80" s="55">
        <f t="shared" si="96"/>
        <v>1293.0092081031307</v>
      </c>
      <c r="BA80" s="55">
        <f t="shared" si="85"/>
        <v>23.130755064456721</v>
      </c>
      <c r="BB80" s="16"/>
      <c r="BC80" s="45">
        <v>247.7</v>
      </c>
      <c r="BD80" s="48">
        <v>11.11</v>
      </c>
      <c r="BE80" s="52">
        <f t="shared" si="75"/>
        <v>307.89</v>
      </c>
      <c r="BF80" s="55">
        <f t="shared" si="97"/>
        <v>1246.3033303330333</v>
      </c>
      <c r="BG80" s="55">
        <f t="shared" si="86"/>
        <v>22.295229522952294</v>
      </c>
      <c r="BI80" s="45">
        <v>250.4</v>
      </c>
      <c r="BJ80" s="48">
        <v>11.39</v>
      </c>
      <c r="BK80" s="52">
        <f t="shared" si="76"/>
        <v>307.61</v>
      </c>
      <c r="BL80" s="55">
        <f t="shared" si="98"/>
        <v>1228.9165935030728</v>
      </c>
      <c r="BM80" s="55">
        <f t="shared" si="87"/>
        <v>21.984196663740121</v>
      </c>
    </row>
    <row r="81" spans="1:65" x14ac:dyDescent="0.2">
      <c r="A81" s="45">
        <v>271.7</v>
      </c>
      <c r="B81" s="49">
        <v>10.84</v>
      </c>
      <c r="C81" s="52">
        <f t="shared" si="66"/>
        <v>308.16000000000003</v>
      </c>
      <c r="D81" s="55">
        <f t="shared" si="88"/>
        <v>1401.1097785977859</v>
      </c>
      <c r="E81" s="55">
        <f t="shared" si="77"/>
        <v>25.064575645756456</v>
      </c>
      <c r="F81" s="16"/>
      <c r="G81" s="45">
        <v>277</v>
      </c>
      <c r="H81" s="49">
        <v>10.99</v>
      </c>
      <c r="I81" s="52">
        <f t="shared" si="67"/>
        <v>308.01</v>
      </c>
      <c r="J81" s="55">
        <f t="shared" si="89"/>
        <v>1408.9444949954504</v>
      </c>
      <c r="K81" s="55">
        <f t="shared" si="78"/>
        <v>25.204731574158327</v>
      </c>
      <c r="L81" s="16"/>
      <c r="M81" s="45">
        <v>275.89999999999998</v>
      </c>
      <c r="N81" s="49">
        <v>11.07</v>
      </c>
      <c r="O81" s="52">
        <f t="shared" si="68"/>
        <v>307.93</v>
      </c>
      <c r="P81" s="55">
        <f t="shared" si="90"/>
        <v>1393.2077687443539</v>
      </c>
      <c r="Q81" s="55">
        <f t="shared" si="79"/>
        <v>24.923215898825653</v>
      </c>
      <c r="R81" s="16"/>
      <c r="S81" s="45">
        <v>278.7</v>
      </c>
      <c r="T81" s="49">
        <v>11.18</v>
      </c>
      <c r="U81" s="52">
        <f t="shared" si="69"/>
        <v>307.82</v>
      </c>
      <c r="V81" s="55">
        <f t="shared" si="91"/>
        <v>1393.5</v>
      </c>
      <c r="W81" s="55">
        <f t="shared" si="80"/>
        <v>24.928443649373882</v>
      </c>
      <c r="X81" s="16"/>
      <c r="Y81" s="45">
        <v>277.10000000000002</v>
      </c>
      <c r="Z81" s="49">
        <v>11.27</v>
      </c>
      <c r="AA81" s="52">
        <f t="shared" si="70"/>
        <v>307.73</v>
      </c>
      <c r="AB81" s="55">
        <f t="shared" si="92"/>
        <v>1374.4356699201421</v>
      </c>
      <c r="AC81" s="55">
        <f t="shared" si="81"/>
        <v>24.587400177462293</v>
      </c>
      <c r="AE81" s="45">
        <v>275.7</v>
      </c>
      <c r="AF81" s="49">
        <v>11.4</v>
      </c>
      <c r="AG81" s="52">
        <f t="shared" si="71"/>
        <v>307.60000000000002</v>
      </c>
      <c r="AH81" s="55">
        <f t="shared" si="93"/>
        <v>1351.8973684210525</v>
      </c>
      <c r="AI81" s="55">
        <f t="shared" si="82"/>
        <v>24.184210526315788</v>
      </c>
      <c r="AJ81" s="16"/>
      <c r="AK81" s="45">
        <v>272</v>
      </c>
      <c r="AL81" s="49">
        <v>11.45</v>
      </c>
      <c r="AM81" s="52">
        <f t="shared" si="72"/>
        <v>307.55</v>
      </c>
      <c r="AN81" s="55">
        <f t="shared" si="94"/>
        <v>1327.9301310043668</v>
      </c>
      <c r="AO81" s="55">
        <f t="shared" si="83"/>
        <v>23.755458515283845</v>
      </c>
      <c r="AP81" s="16"/>
      <c r="AQ81" s="45">
        <v>275.7</v>
      </c>
      <c r="AR81" s="49">
        <v>11.73</v>
      </c>
      <c r="AS81" s="52">
        <f t="shared" si="73"/>
        <v>307.27</v>
      </c>
      <c r="AT81" s="55">
        <f t="shared" si="95"/>
        <v>1313.864450127877</v>
      </c>
      <c r="AU81" s="55">
        <f t="shared" si="84"/>
        <v>23.503836317135548</v>
      </c>
      <c r="AV81" s="16"/>
      <c r="AW81" s="45">
        <v>275.5</v>
      </c>
      <c r="AX81" s="49">
        <v>11.91</v>
      </c>
      <c r="AY81" s="52">
        <f t="shared" si="74"/>
        <v>307.08999999999997</v>
      </c>
      <c r="AZ81" s="55">
        <f t="shared" si="96"/>
        <v>1293.0688497061292</v>
      </c>
      <c r="BA81" s="55">
        <f t="shared" si="85"/>
        <v>23.131821998320738</v>
      </c>
      <c r="BB81" s="16"/>
      <c r="BC81" s="45">
        <v>276.39999999999998</v>
      </c>
      <c r="BD81" s="49">
        <v>12.17</v>
      </c>
      <c r="BE81" s="52">
        <f t="shared" si="75"/>
        <v>306.83</v>
      </c>
      <c r="BF81" s="55">
        <f t="shared" si="97"/>
        <v>1269.5776499589153</v>
      </c>
      <c r="BG81" s="55">
        <f t="shared" si="86"/>
        <v>22.711585866885784</v>
      </c>
      <c r="BI81" s="45">
        <v>274</v>
      </c>
      <c r="BJ81" s="49">
        <v>12.36</v>
      </c>
      <c r="BK81" s="52">
        <f t="shared" si="76"/>
        <v>306.64</v>
      </c>
      <c r="BL81" s="55">
        <f t="shared" si="98"/>
        <v>1239.2071197411003</v>
      </c>
      <c r="BM81" s="55">
        <f t="shared" si="87"/>
        <v>22.168284789644012</v>
      </c>
    </row>
    <row r="82" spans="1:65" x14ac:dyDescent="0.2">
      <c r="A82" s="45">
        <v>302</v>
      </c>
      <c r="B82" s="48">
        <v>11.82</v>
      </c>
      <c r="C82" s="52">
        <f t="shared" si="66"/>
        <v>307.18</v>
      </c>
      <c r="D82" s="55">
        <f t="shared" si="88"/>
        <v>1428.2402707275803</v>
      </c>
      <c r="E82" s="55">
        <f t="shared" si="77"/>
        <v>25.549915397631132</v>
      </c>
      <c r="F82" s="16"/>
      <c r="G82" s="45">
        <v>301.60000000000002</v>
      </c>
      <c r="H82" s="48">
        <v>11.91</v>
      </c>
      <c r="I82" s="52">
        <f t="shared" si="67"/>
        <v>307.08999999999997</v>
      </c>
      <c r="J82" s="55">
        <f t="shared" si="89"/>
        <v>1415.5701091519732</v>
      </c>
      <c r="K82" s="55">
        <f t="shared" si="78"/>
        <v>25.323257766582707</v>
      </c>
      <c r="L82" s="16"/>
      <c r="M82" s="45">
        <v>298.60000000000002</v>
      </c>
      <c r="N82" s="48">
        <v>11.97</v>
      </c>
      <c r="O82" s="52">
        <f t="shared" si="68"/>
        <v>307.02999999999997</v>
      </c>
      <c r="P82" s="55">
        <f t="shared" si="90"/>
        <v>1394.4644945697578</v>
      </c>
      <c r="Q82" s="55">
        <f t="shared" si="79"/>
        <v>24.945697577276526</v>
      </c>
      <c r="R82" s="16"/>
      <c r="S82" s="45">
        <v>301</v>
      </c>
      <c r="T82" s="48">
        <v>12.08</v>
      </c>
      <c r="U82" s="52">
        <f t="shared" si="69"/>
        <v>306.92</v>
      </c>
      <c r="V82" s="55">
        <f t="shared" si="91"/>
        <v>1392.8725165562912</v>
      </c>
      <c r="W82" s="55">
        <f t="shared" si="80"/>
        <v>24.917218543046356</v>
      </c>
      <c r="X82" s="16"/>
      <c r="Y82" s="45">
        <v>300.5</v>
      </c>
      <c r="Z82" s="48">
        <v>12.21</v>
      </c>
      <c r="AA82" s="52">
        <f t="shared" si="70"/>
        <v>306.79000000000002</v>
      </c>
      <c r="AB82" s="55">
        <f t="shared" si="92"/>
        <v>1375.7534807534805</v>
      </c>
      <c r="AC82" s="55">
        <f t="shared" si="81"/>
        <v>24.610974610974608</v>
      </c>
      <c r="AE82" s="45">
        <v>298.7</v>
      </c>
      <c r="AF82" s="48">
        <v>12.2</v>
      </c>
      <c r="AG82" s="52">
        <f t="shared" si="71"/>
        <v>306.8</v>
      </c>
      <c r="AH82" s="55">
        <f t="shared" si="93"/>
        <v>1368.6336065573771</v>
      </c>
      <c r="AI82" s="55">
        <f t="shared" si="82"/>
        <v>24.483606557377051</v>
      </c>
      <c r="AJ82" s="16"/>
      <c r="AK82" s="45">
        <v>302.39999999999998</v>
      </c>
      <c r="AL82" s="48">
        <v>12.48</v>
      </c>
      <c r="AM82" s="52">
        <f t="shared" si="72"/>
        <v>306.52</v>
      </c>
      <c r="AN82" s="55">
        <f t="shared" si="94"/>
        <v>1354.4999999999998</v>
      </c>
      <c r="AO82" s="55">
        <f t="shared" si="83"/>
        <v>24.230769230769226</v>
      </c>
      <c r="AP82" s="16"/>
      <c r="AQ82" s="45">
        <v>300.10000000000002</v>
      </c>
      <c r="AR82" s="48">
        <v>12.68</v>
      </c>
      <c r="AS82" s="52">
        <f t="shared" si="73"/>
        <v>306.32</v>
      </c>
      <c r="AT82" s="55">
        <f t="shared" si="95"/>
        <v>1322.9960567823343</v>
      </c>
      <c r="AU82" s="55">
        <f t="shared" si="84"/>
        <v>23.667192429022084</v>
      </c>
      <c r="AV82" s="16"/>
      <c r="AW82" s="45">
        <v>299.60000000000002</v>
      </c>
      <c r="AX82" s="48">
        <v>12.74</v>
      </c>
      <c r="AY82" s="52">
        <f t="shared" si="74"/>
        <v>306.26</v>
      </c>
      <c r="AZ82" s="55">
        <f t="shared" si="96"/>
        <v>1314.5714285714287</v>
      </c>
      <c r="BA82" s="55">
        <f t="shared" si="85"/>
        <v>23.516483516483518</v>
      </c>
      <c r="BB82" s="16"/>
      <c r="BC82" s="45">
        <v>301.2</v>
      </c>
      <c r="BD82" s="48">
        <v>13.14</v>
      </c>
      <c r="BE82" s="52">
        <f t="shared" si="75"/>
        <v>305.86</v>
      </c>
      <c r="BF82" s="55">
        <f t="shared" si="97"/>
        <v>1281.3607305936073</v>
      </c>
      <c r="BG82" s="55">
        <f t="shared" si="86"/>
        <v>22.922374429223744</v>
      </c>
      <c r="BI82" s="45">
        <v>298.39999999999998</v>
      </c>
      <c r="BJ82" s="48">
        <v>13.31</v>
      </c>
      <c r="BK82" s="52">
        <f t="shared" si="76"/>
        <v>305.69</v>
      </c>
      <c r="BL82" s="55">
        <f t="shared" si="98"/>
        <v>1253.235161532682</v>
      </c>
      <c r="BM82" s="55">
        <f t="shared" si="87"/>
        <v>22.419233658903078</v>
      </c>
    </row>
    <row r="83" spans="1:65" x14ac:dyDescent="0.2">
      <c r="A83" s="45">
        <v>330.1</v>
      </c>
      <c r="B83" s="48">
        <v>12.79</v>
      </c>
      <c r="C83" s="52">
        <f t="shared" si="66"/>
        <v>306.20999999999998</v>
      </c>
      <c r="D83" s="55">
        <f t="shared" si="88"/>
        <v>1442.735731039875</v>
      </c>
      <c r="E83" s="55">
        <f t="shared" si="77"/>
        <v>25.809225957779518</v>
      </c>
      <c r="F83" s="16"/>
      <c r="G83" s="45">
        <v>324.89999999999998</v>
      </c>
      <c r="H83" s="48">
        <v>12.7</v>
      </c>
      <c r="I83" s="52">
        <f t="shared" si="67"/>
        <v>306.3</v>
      </c>
      <c r="J83" s="55">
        <f t="shared" si="89"/>
        <v>1430.0716535433071</v>
      </c>
      <c r="K83" s="55">
        <f t="shared" si="78"/>
        <v>25.58267716535433</v>
      </c>
      <c r="L83" s="16"/>
      <c r="M83" s="45">
        <v>322.10000000000002</v>
      </c>
      <c r="N83" s="48">
        <v>12.78</v>
      </c>
      <c r="O83" s="52">
        <f t="shared" si="68"/>
        <v>306.22000000000003</v>
      </c>
      <c r="P83" s="55">
        <f t="shared" si="90"/>
        <v>1408.8724569640065</v>
      </c>
      <c r="Q83" s="55">
        <f t="shared" si="79"/>
        <v>25.203442879499221</v>
      </c>
      <c r="R83" s="16"/>
      <c r="S83" s="45">
        <v>328.7</v>
      </c>
      <c r="T83" s="48">
        <v>12.99</v>
      </c>
      <c r="U83" s="52">
        <f t="shared" si="69"/>
        <v>306.01</v>
      </c>
      <c r="V83" s="55">
        <f t="shared" si="91"/>
        <v>1414.4980754426481</v>
      </c>
      <c r="W83" s="55">
        <f t="shared" si="80"/>
        <v>25.304080061585832</v>
      </c>
      <c r="X83" s="16"/>
      <c r="Y83" s="45">
        <v>323.60000000000002</v>
      </c>
      <c r="Z83" s="48">
        <v>12.95</v>
      </c>
      <c r="AA83" s="52">
        <f t="shared" si="70"/>
        <v>306.05</v>
      </c>
      <c r="AB83" s="55">
        <f t="shared" si="92"/>
        <v>1396.8525096525098</v>
      </c>
      <c r="AC83" s="55">
        <f t="shared" si="81"/>
        <v>24.98841698841699</v>
      </c>
      <c r="AE83" s="45">
        <v>321.5</v>
      </c>
      <c r="AF83" s="48">
        <v>13.13</v>
      </c>
      <c r="AG83" s="52">
        <f t="shared" si="71"/>
        <v>305.87</v>
      </c>
      <c r="AH83" s="55">
        <f t="shared" si="93"/>
        <v>1368.7623762376236</v>
      </c>
      <c r="AI83" s="55">
        <f t="shared" si="82"/>
        <v>24.485910129474483</v>
      </c>
      <c r="AJ83" s="16"/>
      <c r="AK83" s="45">
        <v>325.8</v>
      </c>
      <c r="AL83" s="48">
        <v>13.38</v>
      </c>
      <c r="AM83" s="52">
        <f t="shared" si="72"/>
        <v>305.62</v>
      </c>
      <c r="AN83" s="55">
        <f t="shared" si="94"/>
        <v>1361.1524663677128</v>
      </c>
      <c r="AO83" s="55">
        <f t="shared" si="83"/>
        <v>24.349775784753362</v>
      </c>
      <c r="AP83" s="16"/>
      <c r="AQ83" s="45">
        <v>323.5</v>
      </c>
      <c r="AR83" s="48">
        <v>13.59</v>
      </c>
      <c r="AS83" s="52">
        <f t="shared" si="73"/>
        <v>305.41000000000003</v>
      </c>
      <c r="AT83" s="55">
        <f t="shared" si="95"/>
        <v>1330.6585724797644</v>
      </c>
      <c r="AU83" s="55">
        <f t="shared" si="84"/>
        <v>23.804267844002943</v>
      </c>
      <c r="AV83" s="16"/>
      <c r="AW83" s="45">
        <v>322.39999999999998</v>
      </c>
      <c r="AX83" s="48">
        <v>13.88</v>
      </c>
      <c r="AY83" s="52">
        <f t="shared" si="74"/>
        <v>305.12</v>
      </c>
      <c r="AZ83" s="55">
        <f t="shared" si="96"/>
        <v>1298.4265129682994</v>
      </c>
      <c r="BA83" s="55">
        <f t="shared" si="85"/>
        <v>23.227665706051869</v>
      </c>
      <c r="BB83" s="16"/>
      <c r="BC83" s="45">
        <v>325</v>
      </c>
      <c r="BD83" s="48">
        <v>14.06</v>
      </c>
      <c r="BE83" s="52">
        <f t="shared" si="75"/>
        <v>304.94</v>
      </c>
      <c r="BF83" s="55">
        <f t="shared" si="97"/>
        <v>1292.1408250355619</v>
      </c>
      <c r="BG83" s="55">
        <f t="shared" si="86"/>
        <v>23.115220483641536</v>
      </c>
      <c r="BI83" s="45">
        <v>325.89999999999998</v>
      </c>
      <c r="BJ83" s="48">
        <v>14.33</v>
      </c>
      <c r="BK83" s="52">
        <f t="shared" si="76"/>
        <v>304.67</v>
      </c>
      <c r="BL83" s="55">
        <f t="shared" si="98"/>
        <v>1271.3056524773201</v>
      </c>
      <c r="BM83" s="55">
        <f t="shared" si="87"/>
        <v>22.742498255408233</v>
      </c>
    </row>
    <row r="84" spans="1:65" x14ac:dyDescent="0.2">
      <c r="A84" s="45">
        <v>349.1</v>
      </c>
      <c r="B84" s="48">
        <v>13.58</v>
      </c>
      <c r="C84" s="52">
        <f t="shared" si="66"/>
        <v>305.42</v>
      </c>
      <c r="D84" s="55">
        <f t="shared" si="88"/>
        <v>1437.0169366715759</v>
      </c>
      <c r="E84" s="55">
        <f t="shared" si="77"/>
        <v>25.706921944035347</v>
      </c>
      <c r="F84" s="16"/>
      <c r="G84" s="45">
        <v>348.4</v>
      </c>
      <c r="H84" s="48">
        <v>13.61</v>
      </c>
      <c r="I84" s="52">
        <f t="shared" si="67"/>
        <v>305.39</v>
      </c>
      <c r="J84" s="55">
        <f t="shared" si="89"/>
        <v>1430.974283614989</v>
      </c>
      <c r="K84" s="55">
        <f t="shared" si="78"/>
        <v>25.598824393828068</v>
      </c>
      <c r="L84" s="16"/>
      <c r="M84" s="45">
        <v>351.9</v>
      </c>
      <c r="N84" s="48">
        <v>13.81</v>
      </c>
      <c r="O84" s="52">
        <f t="shared" si="68"/>
        <v>305.19</v>
      </c>
      <c r="P84" s="55">
        <f t="shared" si="90"/>
        <v>1424.4178131788558</v>
      </c>
      <c r="Q84" s="55">
        <f t="shared" si="79"/>
        <v>25.481535119478636</v>
      </c>
      <c r="R84" s="16"/>
      <c r="S84" s="45">
        <v>348.9</v>
      </c>
      <c r="T84" s="48">
        <v>13.8</v>
      </c>
      <c r="U84" s="52">
        <f t="shared" si="69"/>
        <v>305.2</v>
      </c>
      <c r="V84" s="55">
        <f t="shared" si="91"/>
        <v>1413.2978260869563</v>
      </c>
      <c r="W84" s="55">
        <f t="shared" si="80"/>
        <v>25.282608695652172</v>
      </c>
      <c r="X84" s="16"/>
      <c r="Y84" s="45">
        <v>346.6</v>
      </c>
      <c r="Z84" s="48">
        <v>13.91</v>
      </c>
      <c r="AA84" s="52">
        <f t="shared" si="70"/>
        <v>305.08999999999997</v>
      </c>
      <c r="AB84" s="55">
        <f t="shared" si="92"/>
        <v>1392.8785046728972</v>
      </c>
      <c r="AC84" s="55">
        <f t="shared" si="81"/>
        <v>24.917325664989217</v>
      </c>
      <c r="AE84" s="45">
        <v>350.9</v>
      </c>
      <c r="AF84" s="48">
        <v>13.96</v>
      </c>
      <c r="AG84" s="52">
        <f t="shared" si="71"/>
        <v>305.04000000000002</v>
      </c>
      <c r="AH84" s="55">
        <f t="shared" si="93"/>
        <v>1405.1081661891114</v>
      </c>
      <c r="AI84" s="55">
        <f t="shared" si="82"/>
        <v>25.136103151862461</v>
      </c>
      <c r="AJ84" s="16"/>
      <c r="AK84" s="45">
        <v>348.9</v>
      </c>
      <c r="AL84" s="48">
        <v>14.2</v>
      </c>
      <c r="AM84" s="52">
        <f t="shared" si="72"/>
        <v>304.8</v>
      </c>
      <c r="AN84" s="55">
        <f t="shared" si="94"/>
        <v>1373.4866197183098</v>
      </c>
      <c r="AO84" s="55">
        <f t="shared" si="83"/>
        <v>24.570422535211268</v>
      </c>
      <c r="AP84" s="16"/>
      <c r="AQ84" s="45">
        <v>347</v>
      </c>
      <c r="AR84" s="48">
        <v>14.48</v>
      </c>
      <c r="AS84" s="52">
        <f t="shared" si="73"/>
        <v>304.52</v>
      </c>
      <c r="AT84" s="55">
        <f t="shared" si="95"/>
        <v>1339.592541436464</v>
      </c>
      <c r="AU84" s="55">
        <f t="shared" si="84"/>
        <v>23.964088397790054</v>
      </c>
      <c r="AV84" s="16"/>
      <c r="AW84" s="45">
        <v>355.9</v>
      </c>
      <c r="AX84" s="48">
        <v>14.94</v>
      </c>
      <c r="AY84" s="52">
        <f t="shared" si="74"/>
        <v>304.06</v>
      </c>
      <c r="AZ84" s="55">
        <f t="shared" si="96"/>
        <v>1331.6472556894244</v>
      </c>
      <c r="BA84" s="55">
        <f t="shared" si="85"/>
        <v>23.821954484605087</v>
      </c>
      <c r="BB84" s="16"/>
      <c r="BC84" s="45">
        <v>347.3</v>
      </c>
      <c r="BD84" s="48">
        <v>15.02</v>
      </c>
      <c r="BE84" s="52">
        <f t="shared" si="75"/>
        <v>303.98</v>
      </c>
      <c r="BF84" s="55">
        <f t="shared" si="97"/>
        <v>1292.5479360852198</v>
      </c>
      <c r="BG84" s="55">
        <f t="shared" si="86"/>
        <v>23.122503328894808</v>
      </c>
      <c r="BI84" s="45">
        <v>350.8</v>
      </c>
      <c r="BJ84" s="48">
        <v>15.38</v>
      </c>
      <c r="BK84" s="52">
        <f t="shared" si="76"/>
        <v>303.62</v>
      </c>
      <c r="BL84" s="55">
        <f t="shared" si="98"/>
        <v>1275.0143042912873</v>
      </c>
      <c r="BM84" s="55">
        <f t="shared" si="87"/>
        <v>22.808842652795839</v>
      </c>
    </row>
    <row r="85" spans="1:65" x14ac:dyDescent="0.2">
      <c r="A85" s="45">
        <v>379.4</v>
      </c>
      <c r="B85" s="48">
        <v>14.48</v>
      </c>
      <c r="C85" s="52">
        <f t="shared" si="66"/>
        <v>304.52</v>
      </c>
      <c r="D85" s="55">
        <f t="shared" si="88"/>
        <v>1464.6726519337014</v>
      </c>
      <c r="E85" s="55">
        <f t="shared" si="77"/>
        <v>26.201657458563535</v>
      </c>
      <c r="F85" s="16"/>
      <c r="G85" s="45">
        <v>372.1</v>
      </c>
      <c r="H85" s="48">
        <v>14.4</v>
      </c>
      <c r="I85" s="52">
        <f t="shared" si="67"/>
        <v>304.60000000000002</v>
      </c>
      <c r="J85" s="55">
        <f t="shared" si="89"/>
        <v>1444.4715277777777</v>
      </c>
      <c r="K85" s="55">
        <f t="shared" si="78"/>
        <v>25.840277777777779</v>
      </c>
      <c r="L85" s="16"/>
      <c r="M85" s="45">
        <v>375.1</v>
      </c>
      <c r="N85" s="48">
        <v>14.63</v>
      </c>
      <c r="O85" s="52">
        <f t="shared" si="68"/>
        <v>304.37</v>
      </c>
      <c r="P85" s="55">
        <f t="shared" si="90"/>
        <v>1433.2255639097743</v>
      </c>
      <c r="Q85" s="55">
        <f t="shared" si="79"/>
        <v>25.639097744360903</v>
      </c>
      <c r="R85" s="16"/>
      <c r="S85" s="45">
        <v>377.6</v>
      </c>
      <c r="T85" s="48">
        <v>14.69</v>
      </c>
      <c r="U85" s="52">
        <f t="shared" si="69"/>
        <v>304.31</v>
      </c>
      <c r="V85" s="55">
        <f t="shared" si="91"/>
        <v>1436.8849557522126</v>
      </c>
      <c r="W85" s="55">
        <f t="shared" si="80"/>
        <v>25.704560925799868</v>
      </c>
      <c r="X85" s="16"/>
      <c r="Y85" s="45">
        <v>375.8</v>
      </c>
      <c r="Z85" s="48">
        <v>14.74</v>
      </c>
      <c r="AA85" s="52">
        <f t="shared" si="70"/>
        <v>304.26</v>
      </c>
      <c r="AB85" s="55">
        <f t="shared" si="92"/>
        <v>1425.1845318860244</v>
      </c>
      <c r="AC85" s="55">
        <f t="shared" si="81"/>
        <v>25.495251017639077</v>
      </c>
      <c r="AE85" s="45">
        <v>375.8</v>
      </c>
      <c r="AF85" s="48">
        <v>14.92</v>
      </c>
      <c r="AG85" s="52">
        <f t="shared" si="71"/>
        <v>304.08</v>
      </c>
      <c r="AH85" s="55">
        <f t="shared" si="93"/>
        <v>1407.9906166219839</v>
      </c>
      <c r="AI85" s="55">
        <f t="shared" si="82"/>
        <v>25.187667560321717</v>
      </c>
      <c r="AJ85" s="16"/>
      <c r="AK85" s="45">
        <v>373.4</v>
      </c>
      <c r="AL85" s="48">
        <v>15.08</v>
      </c>
      <c r="AM85" s="52">
        <f t="shared" si="72"/>
        <v>303.92</v>
      </c>
      <c r="AN85" s="55">
        <f t="shared" si="94"/>
        <v>1384.155172413793</v>
      </c>
      <c r="AO85" s="55">
        <f t="shared" si="83"/>
        <v>24.761273209549071</v>
      </c>
      <c r="AP85" s="16"/>
      <c r="AQ85" s="45">
        <v>376.6</v>
      </c>
      <c r="AR85" s="48">
        <v>15.48</v>
      </c>
      <c r="AS85" s="52">
        <f t="shared" si="73"/>
        <v>303.52</v>
      </c>
      <c r="AT85" s="55">
        <f t="shared" si="95"/>
        <v>1359.9444444444443</v>
      </c>
      <c r="AU85" s="55">
        <f t="shared" si="84"/>
        <v>24.328165374677003</v>
      </c>
      <c r="AV85" s="16"/>
      <c r="AW85" s="45">
        <v>376.8</v>
      </c>
      <c r="AX85" s="48">
        <v>15.76</v>
      </c>
      <c r="AY85" s="52">
        <f t="shared" si="74"/>
        <v>303.24</v>
      </c>
      <c r="AZ85" s="55">
        <f t="shared" si="96"/>
        <v>1336.4923857868021</v>
      </c>
      <c r="BA85" s="55">
        <f t="shared" si="85"/>
        <v>23.908629441624367</v>
      </c>
      <c r="BB85" s="16"/>
      <c r="BC85" s="45">
        <v>377.9</v>
      </c>
      <c r="BD85" s="48">
        <v>16.02</v>
      </c>
      <c r="BE85" s="52">
        <f t="shared" si="75"/>
        <v>302.98</v>
      </c>
      <c r="BF85" s="55">
        <f t="shared" si="97"/>
        <v>1318.6398252184767</v>
      </c>
      <c r="BG85" s="55">
        <f t="shared" si="86"/>
        <v>23.589263420724095</v>
      </c>
      <c r="BI85" s="45">
        <v>374.2</v>
      </c>
      <c r="BJ85" s="48">
        <v>16.21</v>
      </c>
      <c r="BK85" s="52">
        <f t="shared" si="76"/>
        <v>302.79000000000002</v>
      </c>
      <c r="BL85" s="55">
        <f t="shared" si="98"/>
        <v>1290.4244293645895</v>
      </c>
      <c r="BM85" s="55">
        <f t="shared" si="87"/>
        <v>23.084515731030226</v>
      </c>
    </row>
    <row r="86" spans="1:65" x14ac:dyDescent="0.2">
      <c r="A86" s="45">
        <v>402.1</v>
      </c>
      <c r="B86" s="48">
        <v>15.28</v>
      </c>
      <c r="C86" s="52">
        <f t="shared" si="66"/>
        <v>303.72000000000003</v>
      </c>
      <c r="D86" s="55">
        <f t="shared" si="88"/>
        <v>1471.0333769633507</v>
      </c>
      <c r="E86" s="55">
        <f t="shared" si="77"/>
        <v>26.315445026178011</v>
      </c>
      <c r="F86" s="16"/>
      <c r="G86" s="45">
        <v>401.7</v>
      </c>
      <c r="H86" s="48">
        <v>15.38</v>
      </c>
      <c r="I86" s="52">
        <f t="shared" si="67"/>
        <v>303.62</v>
      </c>
      <c r="J86" s="55">
        <f t="shared" si="89"/>
        <v>1460.0149544863457</v>
      </c>
      <c r="K86" s="55">
        <f t="shared" si="78"/>
        <v>26.118335500650193</v>
      </c>
      <c r="L86" s="16"/>
      <c r="M86" s="45">
        <v>398.9</v>
      </c>
      <c r="N86" s="48">
        <v>15.53</v>
      </c>
      <c r="O86" s="52">
        <f t="shared" si="68"/>
        <v>303.47000000000003</v>
      </c>
      <c r="P86" s="55">
        <f t="shared" si="90"/>
        <v>1435.8345138441725</v>
      </c>
      <c r="Q86" s="55">
        <f t="shared" si="79"/>
        <v>25.685769478428846</v>
      </c>
      <c r="R86" s="16"/>
      <c r="S86" s="45">
        <v>401.6</v>
      </c>
      <c r="T86" s="48">
        <v>15.48</v>
      </c>
      <c r="U86" s="52">
        <f t="shared" si="69"/>
        <v>303.52</v>
      </c>
      <c r="V86" s="55">
        <f t="shared" si="91"/>
        <v>1450.2222222222224</v>
      </c>
      <c r="W86" s="55">
        <f t="shared" si="80"/>
        <v>25.943152454780364</v>
      </c>
      <c r="X86" s="16"/>
      <c r="Y86" s="45">
        <v>401.3</v>
      </c>
      <c r="Z86" s="48">
        <v>15.69</v>
      </c>
      <c r="AA86" s="52">
        <f t="shared" si="70"/>
        <v>303.31</v>
      </c>
      <c r="AB86" s="55">
        <f t="shared" si="92"/>
        <v>1429.7431485022307</v>
      </c>
      <c r="AC86" s="55">
        <f t="shared" si="81"/>
        <v>25.576800509878904</v>
      </c>
      <c r="AE86" s="45">
        <v>398.9</v>
      </c>
      <c r="AF86" s="48">
        <v>15.72</v>
      </c>
      <c r="AG86" s="52">
        <f t="shared" si="71"/>
        <v>303.27999999999997</v>
      </c>
      <c r="AH86" s="55">
        <f t="shared" si="93"/>
        <v>1418.4802798982187</v>
      </c>
      <c r="AI86" s="55">
        <f t="shared" si="82"/>
        <v>25.375318066157757</v>
      </c>
      <c r="AJ86" s="16"/>
      <c r="AK86" s="45">
        <v>405.6</v>
      </c>
      <c r="AL86" s="48">
        <v>16.07</v>
      </c>
      <c r="AM86" s="52">
        <f t="shared" si="72"/>
        <v>302.93</v>
      </c>
      <c r="AN86" s="55">
        <f t="shared" si="94"/>
        <v>1410.8923459863099</v>
      </c>
      <c r="AO86" s="55">
        <f t="shared" si="83"/>
        <v>25.239576851275668</v>
      </c>
      <c r="AP86" s="16"/>
      <c r="AQ86" s="45">
        <v>400.2</v>
      </c>
      <c r="AR86" s="48">
        <v>16.25</v>
      </c>
      <c r="AS86" s="52">
        <f t="shared" si="73"/>
        <v>302.75</v>
      </c>
      <c r="AT86" s="55">
        <f t="shared" si="95"/>
        <v>1376.6879999999999</v>
      </c>
      <c r="AU86" s="55">
        <f t="shared" si="84"/>
        <v>24.627692307692307</v>
      </c>
      <c r="AV86" s="16"/>
      <c r="AW86" s="45">
        <v>405.8</v>
      </c>
      <c r="AX86" s="48">
        <v>16.71</v>
      </c>
      <c r="AY86" s="52">
        <f t="shared" si="74"/>
        <v>302.29000000000002</v>
      </c>
      <c r="AZ86" s="55">
        <f t="shared" si="96"/>
        <v>1357.5236385397964</v>
      </c>
      <c r="BA86" s="55">
        <f t="shared" si="85"/>
        <v>24.284859365649311</v>
      </c>
      <c r="BB86" s="16"/>
      <c r="BC86" s="45">
        <v>401.8</v>
      </c>
      <c r="BD86" s="48">
        <v>16.920000000000002</v>
      </c>
      <c r="BE86" s="52">
        <f t="shared" si="75"/>
        <v>302.08</v>
      </c>
      <c r="BF86" s="55">
        <f t="shared" si="97"/>
        <v>1327.4598108747043</v>
      </c>
      <c r="BG86" s="55">
        <f t="shared" si="86"/>
        <v>23.747044917257682</v>
      </c>
      <c r="BI86" s="45">
        <v>398.2</v>
      </c>
      <c r="BJ86" s="48">
        <v>17.22</v>
      </c>
      <c r="BK86" s="52">
        <f t="shared" si="76"/>
        <v>301.77999999999997</v>
      </c>
      <c r="BL86" s="55">
        <f t="shared" si="98"/>
        <v>1292.6469221835075</v>
      </c>
      <c r="BM86" s="55">
        <f t="shared" si="87"/>
        <v>23.124274099883856</v>
      </c>
    </row>
    <row r="87" spans="1:65" x14ac:dyDescent="0.2">
      <c r="A87" s="45">
        <v>428.4</v>
      </c>
      <c r="B87" s="48">
        <v>16.14</v>
      </c>
      <c r="C87" s="52">
        <f t="shared" si="66"/>
        <v>302.86</v>
      </c>
      <c r="D87" s="55">
        <f t="shared" si="88"/>
        <v>1483.7397769516726</v>
      </c>
      <c r="E87" s="55">
        <f t="shared" si="77"/>
        <v>26.542750929368026</v>
      </c>
      <c r="F87" s="16"/>
      <c r="G87" s="45">
        <v>425.4</v>
      </c>
      <c r="H87" s="48">
        <v>16.170000000000002</v>
      </c>
      <c r="I87" s="52">
        <f t="shared" si="67"/>
        <v>302.83</v>
      </c>
      <c r="J87" s="55">
        <f t="shared" si="89"/>
        <v>1470.6159554730982</v>
      </c>
      <c r="K87" s="55">
        <f t="shared" si="78"/>
        <v>26.307977736549162</v>
      </c>
      <c r="L87" s="16"/>
      <c r="M87" s="45">
        <v>421.8</v>
      </c>
      <c r="N87" s="48">
        <v>16.36</v>
      </c>
      <c r="O87" s="52">
        <f t="shared" si="68"/>
        <v>302.64</v>
      </c>
      <c r="P87" s="55">
        <f t="shared" si="90"/>
        <v>1441.2359413202935</v>
      </c>
      <c r="Q87" s="55">
        <f t="shared" si="79"/>
        <v>25.78239608801956</v>
      </c>
      <c r="R87" s="16"/>
      <c r="S87" s="45">
        <v>426.4</v>
      </c>
      <c r="T87" s="48">
        <v>16.350000000000001</v>
      </c>
      <c r="U87" s="52">
        <f t="shared" si="69"/>
        <v>302.64999999999998</v>
      </c>
      <c r="V87" s="55">
        <f t="shared" si="91"/>
        <v>1457.8446483180426</v>
      </c>
      <c r="W87" s="55">
        <f t="shared" si="80"/>
        <v>26.079510703363912</v>
      </c>
      <c r="X87" s="16"/>
      <c r="Y87" s="45">
        <v>423.7</v>
      </c>
      <c r="Z87" s="48">
        <v>16.52</v>
      </c>
      <c r="AA87" s="52">
        <f t="shared" si="70"/>
        <v>302.48</v>
      </c>
      <c r="AB87" s="55">
        <f t="shared" si="92"/>
        <v>1433.7064164648909</v>
      </c>
      <c r="AC87" s="55">
        <f t="shared" si="81"/>
        <v>25.647699757869248</v>
      </c>
      <c r="AE87" s="45">
        <v>421.8</v>
      </c>
      <c r="AF87" s="48">
        <v>16.57</v>
      </c>
      <c r="AG87" s="52">
        <f t="shared" si="71"/>
        <v>302.43</v>
      </c>
      <c r="AH87" s="55">
        <f t="shared" si="93"/>
        <v>1422.9704284852141</v>
      </c>
      <c r="AI87" s="55">
        <f t="shared" si="82"/>
        <v>25.455642727821363</v>
      </c>
      <c r="AJ87" s="16"/>
      <c r="AK87" s="45">
        <v>426.2</v>
      </c>
      <c r="AL87" s="48">
        <v>16.809999999999999</v>
      </c>
      <c r="AM87" s="52">
        <f t="shared" si="72"/>
        <v>302.19</v>
      </c>
      <c r="AN87" s="55">
        <f t="shared" si="94"/>
        <v>1417.2861392028556</v>
      </c>
      <c r="AO87" s="55">
        <f t="shared" si="83"/>
        <v>25.353955978584178</v>
      </c>
      <c r="AP87" s="16"/>
      <c r="AQ87" s="45">
        <v>423.7</v>
      </c>
      <c r="AR87" s="48">
        <v>17.149999999999999</v>
      </c>
      <c r="AS87" s="52">
        <f t="shared" si="73"/>
        <v>301.85000000000002</v>
      </c>
      <c r="AT87" s="55">
        <f t="shared" si="95"/>
        <v>1381.0396501457726</v>
      </c>
      <c r="AU87" s="55">
        <f t="shared" si="84"/>
        <v>24.705539358600586</v>
      </c>
      <c r="AV87" s="16"/>
      <c r="AW87" s="45">
        <v>423.1</v>
      </c>
      <c r="AX87" s="48">
        <v>17.47</v>
      </c>
      <c r="AY87" s="52">
        <f t="shared" si="74"/>
        <v>301.52999999999997</v>
      </c>
      <c r="AZ87" s="55">
        <f t="shared" si="96"/>
        <v>1353.8231253577562</v>
      </c>
      <c r="BA87" s="55">
        <f t="shared" si="85"/>
        <v>24.218660560961652</v>
      </c>
      <c r="BB87" s="16"/>
      <c r="BC87" s="45">
        <v>425.3</v>
      </c>
      <c r="BD87" s="48">
        <v>17.79</v>
      </c>
      <c r="BE87" s="52">
        <f t="shared" si="75"/>
        <v>301.20999999999998</v>
      </c>
      <c r="BF87" s="55">
        <f t="shared" si="97"/>
        <v>1336.3839235525577</v>
      </c>
      <c r="BG87" s="55">
        <f t="shared" si="86"/>
        <v>23.906689151208546</v>
      </c>
      <c r="BI87" s="45">
        <v>427.2</v>
      </c>
      <c r="BJ87" s="48">
        <v>18.18</v>
      </c>
      <c r="BK87" s="52">
        <f t="shared" si="76"/>
        <v>300.82</v>
      </c>
      <c r="BL87" s="55">
        <f t="shared" si="98"/>
        <v>1313.5577557755773</v>
      </c>
      <c r="BM87" s="55">
        <f t="shared" si="87"/>
        <v>23.498349834983497</v>
      </c>
    </row>
    <row r="88" spans="1:65" x14ac:dyDescent="0.2">
      <c r="A88" s="45">
        <v>449.4</v>
      </c>
      <c r="B88" s="48">
        <v>16.88</v>
      </c>
      <c r="C88" s="52">
        <f t="shared" si="66"/>
        <v>302.12</v>
      </c>
      <c r="D88" s="55">
        <f t="shared" si="88"/>
        <v>1488.2381516587677</v>
      </c>
      <c r="E88" s="55">
        <f t="shared" si="77"/>
        <v>26.623222748815166</v>
      </c>
      <c r="F88" s="16"/>
      <c r="G88" s="45">
        <v>448.6</v>
      </c>
      <c r="H88" s="48">
        <v>17.010000000000002</v>
      </c>
      <c r="I88" s="52">
        <f t="shared" si="67"/>
        <v>301.99</v>
      </c>
      <c r="J88" s="55">
        <f t="shared" si="89"/>
        <v>1474.2351557907111</v>
      </c>
      <c r="K88" s="55">
        <f t="shared" si="78"/>
        <v>26.372721928277482</v>
      </c>
      <c r="L88" s="16"/>
      <c r="M88" s="45">
        <v>452.5</v>
      </c>
      <c r="N88" s="48">
        <v>17.3</v>
      </c>
      <c r="O88" s="52">
        <f t="shared" si="68"/>
        <v>301.7</v>
      </c>
      <c r="P88" s="55">
        <f t="shared" si="90"/>
        <v>1462.1242774566472</v>
      </c>
      <c r="Q88" s="55">
        <f t="shared" si="79"/>
        <v>26.156069364161848</v>
      </c>
      <c r="R88" s="16"/>
      <c r="S88" s="45">
        <v>448.8</v>
      </c>
      <c r="T88" s="48">
        <v>17.100000000000001</v>
      </c>
      <c r="U88" s="52">
        <f t="shared" si="69"/>
        <v>301.89999999999998</v>
      </c>
      <c r="V88" s="55">
        <f t="shared" si="91"/>
        <v>1467.1298245614034</v>
      </c>
      <c r="W88" s="55">
        <f t="shared" si="80"/>
        <v>26.245614035087719</v>
      </c>
      <c r="X88" s="16"/>
      <c r="Y88" s="45">
        <v>447.6</v>
      </c>
      <c r="Z88" s="48">
        <v>17.350000000000001</v>
      </c>
      <c r="AA88" s="52">
        <f t="shared" si="70"/>
        <v>301.64999999999998</v>
      </c>
      <c r="AB88" s="55">
        <f t="shared" si="92"/>
        <v>1442.1233429394813</v>
      </c>
      <c r="AC88" s="55">
        <f t="shared" si="81"/>
        <v>25.798270893371757</v>
      </c>
      <c r="AE88" s="45">
        <v>455.8</v>
      </c>
      <c r="AF88" s="48">
        <v>17.559999999999999</v>
      </c>
      <c r="AG88" s="52">
        <f t="shared" si="71"/>
        <v>301.44</v>
      </c>
      <c r="AH88" s="55">
        <f t="shared" si="93"/>
        <v>1450.9806378132118</v>
      </c>
      <c r="AI88" s="55">
        <f t="shared" si="82"/>
        <v>25.956719817767656</v>
      </c>
      <c r="AJ88" s="16"/>
      <c r="AK88" s="45">
        <v>455.3</v>
      </c>
      <c r="AL88" s="48">
        <v>17.760000000000002</v>
      </c>
      <c r="AM88" s="52">
        <f t="shared" si="72"/>
        <v>301.24</v>
      </c>
      <c r="AN88" s="55">
        <f t="shared" si="94"/>
        <v>1433.0670045045044</v>
      </c>
      <c r="AO88" s="55">
        <f t="shared" si="83"/>
        <v>25.636261261261261</v>
      </c>
      <c r="AP88" s="16"/>
      <c r="AQ88" s="45">
        <v>446.5</v>
      </c>
      <c r="AR88" s="48">
        <v>17.89</v>
      </c>
      <c r="AS88" s="52">
        <f t="shared" si="73"/>
        <v>301.11</v>
      </c>
      <c r="AT88" s="55">
        <f t="shared" si="95"/>
        <v>1395.1565120178868</v>
      </c>
      <c r="AU88" s="55">
        <f t="shared" si="84"/>
        <v>24.958077138065956</v>
      </c>
      <c r="AV88" s="16"/>
      <c r="AW88" s="45">
        <v>454.8</v>
      </c>
      <c r="AX88" s="48">
        <v>18.399999999999999</v>
      </c>
      <c r="AY88" s="52">
        <f t="shared" si="74"/>
        <v>300.60000000000002</v>
      </c>
      <c r="AZ88" s="55">
        <f t="shared" si="96"/>
        <v>1381.7021739130435</v>
      </c>
      <c r="BA88" s="55">
        <f t="shared" si="85"/>
        <v>24.717391304347828</v>
      </c>
      <c r="BB88" s="16"/>
      <c r="BC88" s="45">
        <v>448.3</v>
      </c>
      <c r="BD88" s="48">
        <v>18.53</v>
      </c>
      <c r="BE88" s="52">
        <f t="shared" si="75"/>
        <v>300.47000000000003</v>
      </c>
      <c r="BF88" s="55">
        <f t="shared" si="97"/>
        <v>1352.3998920669185</v>
      </c>
      <c r="BG88" s="55">
        <f t="shared" si="86"/>
        <v>24.193200215866163</v>
      </c>
      <c r="BI88" s="45">
        <v>450.9</v>
      </c>
      <c r="BJ88" s="48">
        <v>19.05</v>
      </c>
      <c r="BK88" s="52">
        <f t="shared" si="76"/>
        <v>299.95</v>
      </c>
      <c r="BL88" s="55">
        <f t="shared" si="98"/>
        <v>1323.1133858267715</v>
      </c>
      <c r="BM88" s="55">
        <f t="shared" si="87"/>
        <v>23.669291338582674</v>
      </c>
    </row>
    <row r="89" spans="1:65" x14ac:dyDescent="0.2">
      <c r="A89" s="45">
        <v>477.6</v>
      </c>
      <c r="B89" s="48">
        <v>17.760000000000002</v>
      </c>
      <c r="C89" s="52">
        <f t="shared" si="66"/>
        <v>301.24</v>
      </c>
      <c r="D89" s="55">
        <f t="shared" si="88"/>
        <v>1503.2567567567567</v>
      </c>
      <c r="E89" s="55">
        <f t="shared" si="77"/>
        <v>26.891891891891891</v>
      </c>
      <c r="F89" s="16"/>
      <c r="G89" s="45">
        <v>471.9</v>
      </c>
      <c r="H89" s="48">
        <v>17.77</v>
      </c>
      <c r="I89" s="52">
        <f t="shared" si="67"/>
        <v>301.23</v>
      </c>
      <c r="J89" s="55">
        <f t="shared" si="89"/>
        <v>1484.4800225098479</v>
      </c>
      <c r="K89" s="55">
        <f t="shared" si="78"/>
        <v>26.555993247045581</v>
      </c>
      <c r="L89" s="16"/>
      <c r="M89" s="45">
        <v>479.2</v>
      </c>
      <c r="N89" s="48">
        <v>18.18</v>
      </c>
      <c r="O89" s="52">
        <f t="shared" si="68"/>
        <v>300.82</v>
      </c>
      <c r="P89" s="55">
        <f t="shared" si="90"/>
        <v>1473.4477447744773</v>
      </c>
      <c r="Q89" s="55">
        <f t="shared" si="79"/>
        <v>26.358635863586358</v>
      </c>
      <c r="R89" s="16"/>
      <c r="S89" s="45">
        <v>472.4</v>
      </c>
      <c r="T89" s="48">
        <v>17.940000000000001</v>
      </c>
      <c r="U89" s="52">
        <f t="shared" si="69"/>
        <v>301.06</v>
      </c>
      <c r="V89" s="55">
        <f t="shared" si="91"/>
        <v>1471.9710144927535</v>
      </c>
      <c r="W89" s="55">
        <f t="shared" si="80"/>
        <v>26.332218506131547</v>
      </c>
      <c r="X89" s="16"/>
      <c r="Y89" s="45">
        <v>480.4</v>
      </c>
      <c r="Z89" s="48">
        <v>18.309999999999999</v>
      </c>
      <c r="AA89" s="52">
        <f t="shared" si="70"/>
        <v>300.69</v>
      </c>
      <c r="AB89" s="55">
        <f t="shared" si="92"/>
        <v>1466.6499180775534</v>
      </c>
      <c r="AC89" s="55">
        <f t="shared" si="81"/>
        <v>26.237028945931186</v>
      </c>
      <c r="AE89" s="45">
        <v>475.3</v>
      </c>
      <c r="AF89" s="48">
        <v>18.350000000000001</v>
      </c>
      <c r="AG89" s="52">
        <f t="shared" si="71"/>
        <v>300.64999999999998</v>
      </c>
      <c r="AH89" s="55">
        <f t="shared" si="93"/>
        <v>1447.916621253406</v>
      </c>
      <c r="AI89" s="55">
        <f t="shared" si="82"/>
        <v>25.901907356948229</v>
      </c>
      <c r="AJ89" s="16"/>
      <c r="AK89" s="45">
        <v>472.4</v>
      </c>
      <c r="AL89" s="48">
        <v>18.5</v>
      </c>
      <c r="AM89" s="52">
        <f t="shared" si="72"/>
        <v>300.5</v>
      </c>
      <c r="AN89" s="55">
        <f t="shared" si="94"/>
        <v>1427.4140540540541</v>
      </c>
      <c r="AO89" s="55">
        <f t="shared" si="83"/>
        <v>25.535135135135135</v>
      </c>
      <c r="AP89" s="16"/>
      <c r="AQ89" s="45">
        <v>476.8</v>
      </c>
      <c r="AR89" s="48">
        <v>18.920000000000002</v>
      </c>
      <c r="AS89" s="52">
        <f t="shared" si="73"/>
        <v>300.08</v>
      </c>
      <c r="AT89" s="55">
        <f t="shared" si="95"/>
        <v>1408.7272727272725</v>
      </c>
      <c r="AU89" s="55">
        <f t="shared" si="84"/>
        <v>25.200845665961943</v>
      </c>
      <c r="AV89" s="16"/>
      <c r="AW89" s="45">
        <v>476.1</v>
      </c>
      <c r="AX89" s="48">
        <v>19.2</v>
      </c>
      <c r="AY89" s="52">
        <f t="shared" si="74"/>
        <v>299.8</v>
      </c>
      <c r="AZ89" s="55">
        <f t="shared" si="96"/>
        <v>1386.1453125000003</v>
      </c>
      <c r="BA89" s="55">
        <f t="shared" si="85"/>
        <v>24.796875000000004</v>
      </c>
      <c r="BB89" s="16"/>
      <c r="BC89" s="45">
        <v>477.6</v>
      </c>
      <c r="BD89" s="48">
        <v>19.52</v>
      </c>
      <c r="BE89" s="52">
        <f t="shared" si="75"/>
        <v>299.48</v>
      </c>
      <c r="BF89" s="55">
        <f t="shared" si="97"/>
        <v>1367.717213114754</v>
      </c>
      <c r="BG89" s="55">
        <f t="shared" si="86"/>
        <v>24.467213114754099</v>
      </c>
      <c r="BI89" s="45">
        <v>474.8</v>
      </c>
      <c r="BJ89" s="48">
        <v>19.89</v>
      </c>
      <c r="BK89" s="52">
        <f t="shared" si="76"/>
        <v>299.11</v>
      </c>
      <c r="BL89" s="55">
        <f t="shared" si="98"/>
        <v>1334.4052287581699</v>
      </c>
      <c r="BM89" s="55">
        <f t="shared" si="87"/>
        <v>23.871292106586225</v>
      </c>
    </row>
    <row r="90" spans="1:65" x14ac:dyDescent="0.2">
      <c r="A90" s="45">
        <v>502.4</v>
      </c>
      <c r="B90" s="48">
        <v>18.579999999999998</v>
      </c>
      <c r="C90" s="52">
        <f t="shared" si="66"/>
        <v>300.42</v>
      </c>
      <c r="D90" s="55">
        <f t="shared" si="88"/>
        <v>1511.5263724434876</v>
      </c>
      <c r="E90" s="55">
        <f t="shared" si="77"/>
        <v>27.039827771797633</v>
      </c>
      <c r="F90" s="16"/>
      <c r="G90" s="45">
        <v>501.8</v>
      </c>
      <c r="H90" s="48">
        <v>18.71</v>
      </c>
      <c r="I90" s="52">
        <f t="shared" si="67"/>
        <v>300.29000000000002</v>
      </c>
      <c r="J90" s="55">
        <f t="shared" si="89"/>
        <v>1499.2314270443612</v>
      </c>
      <c r="K90" s="55">
        <f t="shared" si="78"/>
        <v>26.819882415820416</v>
      </c>
      <c r="L90" s="16"/>
      <c r="M90" s="45">
        <v>499.9</v>
      </c>
      <c r="N90" s="48">
        <v>18.940000000000001</v>
      </c>
      <c r="O90" s="52">
        <f t="shared" si="68"/>
        <v>300.06</v>
      </c>
      <c r="P90" s="55">
        <f t="shared" si="90"/>
        <v>1475.4176346356915</v>
      </c>
      <c r="Q90" s="55">
        <f t="shared" si="79"/>
        <v>26.393875395987326</v>
      </c>
      <c r="R90" s="16"/>
      <c r="S90" s="45">
        <v>501.7</v>
      </c>
      <c r="T90" s="48">
        <v>18.77</v>
      </c>
      <c r="U90" s="52">
        <f t="shared" si="69"/>
        <v>300.23</v>
      </c>
      <c r="V90" s="55">
        <f t="shared" si="91"/>
        <v>1494.1411827384122</v>
      </c>
      <c r="W90" s="55">
        <f t="shared" si="80"/>
        <v>26.728822589238145</v>
      </c>
      <c r="X90" s="16"/>
      <c r="Y90" s="45">
        <v>501.2</v>
      </c>
      <c r="Z90" s="48">
        <v>19.05</v>
      </c>
      <c r="AA90" s="52">
        <f t="shared" si="70"/>
        <v>299.95</v>
      </c>
      <c r="AB90" s="55">
        <f t="shared" si="92"/>
        <v>1470.7128608923883</v>
      </c>
      <c r="AC90" s="55">
        <f t="shared" si="81"/>
        <v>26.309711286089236</v>
      </c>
      <c r="AE90" s="45">
        <v>504.7</v>
      </c>
      <c r="AF90" s="48">
        <v>19.239999999999998</v>
      </c>
      <c r="AG90" s="52">
        <f t="shared" si="71"/>
        <v>299.76</v>
      </c>
      <c r="AH90" s="55">
        <f t="shared" si="93"/>
        <v>1466.3581081081081</v>
      </c>
      <c r="AI90" s="55">
        <f t="shared" si="82"/>
        <v>26.231808731808734</v>
      </c>
      <c r="AJ90" s="16"/>
      <c r="AK90" s="45">
        <v>504.5</v>
      </c>
      <c r="AL90" s="48">
        <v>19.45</v>
      </c>
      <c r="AM90" s="52">
        <f t="shared" si="72"/>
        <v>299.55</v>
      </c>
      <c r="AN90" s="55">
        <f t="shared" si="94"/>
        <v>1449.9511568123394</v>
      </c>
      <c r="AO90" s="55">
        <f t="shared" si="83"/>
        <v>25.938303341902316</v>
      </c>
      <c r="AP90" s="16"/>
      <c r="AQ90" s="45">
        <v>500.4</v>
      </c>
      <c r="AR90" s="48">
        <v>19.7</v>
      </c>
      <c r="AS90" s="52">
        <f t="shared" si="73"/>
        <v>299.3</v>
      </c>
      <c r="AT90" s="55">
        <f t="shared" si="95"/>
        <v>1419.9167512690356</v>
      </c>
      <c r="AU90" s="55">
        <f t="shared" si="84"/>
        <v>25.401015228426395</v>
      </c>
      <c r="AV90" s="16"/>
      <c r="AW90" s="45">
        <v>503.6</v>
      </c>
      <c r="AX90" s="48">
        <v>20.079999999999998</v>
      </c>
      <c r="AY90" s="52">
        <f t="shared" si="74"/>
        <v>298.92</v>
      </c>
      <c r="AZ90" s="55">
        <f t="shared" si="96"/>
        <v>1401.9541832669324</v>
      </c>
      <c r="BA90" s="55">
        <f t="shared" si="85"/>
        <v>25.079681274900402</v>
      </c>
      <c r="BB90" s="16"/>
      <c r="BC90" s="45">
        <v>501.7</v>
      </c>
      <c r="BD90" s="48">
        <v>20.34</v>
      </c>
      <c r="BE90" s="52">
        <f t="shared" si="75"/>
        <v>298.66000000000003</v>
      </c>
      <c r="BF90" s="55">
        <f t="shared" si="97"/>
        <v>1378.8117010816125</v>
      </c>
      <c r="BG90" s="55">
        <f t="shared" si="86"/>
        <v>24.665683382497541</v>
      </c>
      <c r="BI90" s="45">
        <v>498.7</v>
      </c>
      <c r="BJ90" s="48">
        <v>20.7</v>
      </c>
      <c r="BK90" s="52">
        <f t="shared" si="76"/>
        <v>298.3</v>
      </c>
      <c r="BL90" s="55">
        <f t="shared" si="98"/>
        <v>1346.730917874396</v>
      </c>
      <c r="BM90" s="55">
        <f t="shared" si="87"/>
        <v>24.091787439613526</v>
      </c>
    </row>
    <row r="91" spans="1:65" x14ac:dyDescent="0.2">
      <c r="A91" s="45">
        <v>525.79999999999995</v>
      </c>
      <c r="B91" s="48">
        <v>19.39</v>
      </c>
      <c r="C91" s="52">
        <f t="shared" si="66"/>
        <v>299.61</v>
      </c>
      <c r="D91" s="55">
        <f t="shared" si="88"/>
        <v>1515.8442496132025</v>
      </c>
      <c r="E91" s="55">
        <f t="shared" si="77"/>
        <v>27.117070654976789</v>
      </c>
      <c r="F91" s="16"/>
      <c r="G91" s="45">
        <v>529.9</v>
      </c>
      <c r="H91" s="48">
        <v>19.579999999999998</v>
      </c>
      <c r="I91" s="52">
        <f t="shared" si="67"/>
        <v>299.42</v>
      </c>
      <c r="J91" s="55">
        <f t="shared" si="89"/>
        <v>1512.8401430030644</v>
      </c>
      <c r="K91" s="55">
        <f t="shared" si="78"/>
        <v>27.063329928498469</v>
      </c>
      <c r="L91" s="16"/>
      <c r="M91" s="45">
        <v>529.4</v>
      </c>
      <c r="N91" s="48">
        <v>19.84</v>
      </c>
      <c r="O91" s="52">
        <f t="shared" si="68"/>
        <v>299.16000000000003</v>
      </c>
      <c r="P91" s="55">
        <f t="shared" si="90"/>
        <v>1491.6058467741934</v>
      </c>
      <c r="Q91" s="55">
        <f t="shared" si="79"/>
        <v>26.683467741935484</v>
      </c>
      <c r="R91" s="16"/>
      <c r="S91" s="45">
        <v>526.20000000000005</v>
      </c>
      <c r="T91" s="48">
        <v>19.64</v>
      </c>
      <c r="U91" s="52">
        <f t="shared" si="69"/>
        <v>299.36</v>
      </c>
      <c r="V91" s="55">
        <f t="shared" si="91"/>
        <v>1497.6873727087577</v>
      </c>
      <c r="W91" s="55">
        <f t="shared" si="80"/>
        <v>26.79226069246436</v>
      </c>
      <c r="X91" s="16"/>
      <c r="Y91" s="45">
        <v>529.6</v>
      </c>
      <c r="Z91" s="48">
        <v>19.95</v>
      </c>
      <c r="AA91" s="52">
        <f t="shared" si="70"/>
        <v>299.05</v>
      </c>
      <c r="AB91" s="55">
        <f t="shared" si="92"/>
        <v>1483.9418546365916</v>
      </c>
      <c r="AC91" s="55">
        <f t="shared" si="81"/>
        <v>26.546365914786971</v>
      </c>
      <c r="AE91" s="45">
        <v>522</v>
      </c>
      <c r="AF91" s="48">
        <v>19.95</v>
      </c>
      <c r="AG91" s="52">
        <f t="shared" si="71"/>
        <v>299.05</v>
      </c>
      <c r="AH91" s="55">
        <f t="shared" si="93"/>
        <v>1462.6466165413535</v>
      </c>
      <c r="AI91" s="55">
        <f t="shared" si="82"/>
        <v>26.165413533834588</v>
      </c>
      <c r="AJ91" s="16"/>
      <c r="AK91" s="45">
        <v>526.4</v>
      </c>
      <c r="AL91" s="48">
        <v>20.22</v>
      </c>
      <c r="AM91" s="52">
        <f t="shared" si="72"/>
        <v>298.77999999999997</v>
      </c>
      <c r="AN91" s="55">
        <f t="shared" si="94"/>
        <v>1455.2799208704253</v>
      </c>
      <c r="AO91" s="55">
        <f t="shared" si="83"/>
        <v>26.033630069238377</v>
      </c>
      <c r="AP91" s="16"/>
      <c r="AQ91" s="45">
        <v>523.6</v>
      </c>
      <c r="AR91" s="48">
        <v>20.55</v>
      </c>
      <c r="AS91" s="52">
        <f t="shared" si="73"/>
        <v>298.45</v>
      </c>
      <c r="AT91" s="55">
        <f t="shared" si="95"/>
        <v>1424.2939172749393</v>
      </c>
      <c r="AU91" s="55">
        <f t="shared" si="84"/>
        <v>25.479318734793189</v>
      </c>
      <c r="AV91" s="16"/>
      <c r="AW91" s="45">
        <v>523.29999999999995</v>
      </c>
      <c r="AX91" s="48">
        <v>20.82</v>
      </c>
      <c r="AY91" s="52">
        <f t="shared" si="74"/>
        <v>298.18</v>
      </c>
      <c r="AZ91" s="55">
        <f t="shared" si="96"/>
        <v>1405.0177713736791</v>
      </c>
      <c r="BA91" s="55">
        <f t="shared" si="85"/>
        <v>25.134486071085494</v>
      </c>
      <c r="BB91" s="16"/>
      <c r="BC91" s="45">
        <v>525.1</v>
      </c>
      <c r="BD91" s="48">
        <v>21.18</v>
      </c>
      <c r="BE91" s="52">
        <f t="shared" si="75"/>
        <v>297.82</v>
      </c>
      <c r="BF91" s="55">
        <f t="shared" si="97"/>
        <v>1385.8871576959395</v>
      </c>
      <c r="BG91" s="55">
        <f t="shared" si="86"/>
        <v>24.792256846081209</v>
      </c>
      <c r="BI91" s="45">
        <v>530.1</v>
      </c>
      <c r="BJ91" s="48">
        <v>21.63</v>
      </c>
      <c r="BK91" s="52">
        <f t="shared" si="76"/>
        <v>297.37</v>
      </c>
      <c r="BL91" s="55">
        <f t="shared" si="98"/>
        <v>1369.9764216366159</v>
      </c>
      <c r="BM91" s="55">
        <f t="shared" si="87"/>
        <v>24.507628294036063</v>
      </c>
    </row>
    <row r="92" spans="1:65" x14ac:dyDescent="0.2">
      <c r="A92" s="45">
        <v>549</v>
      </c>
      <c r="B92" s="48">
        <v>20.2</v>
      </c>
      <c r="C92" s="52">
        <f t="shared" si="66"/>
        <v>298.8</v>
      </c>
      <c r="D92" s="55">
        <f t="shared" si="88"/>
        <v>1519.2623762376238</v>
      </c>
      <c r="E92" s="55">
        <f t="shared" si="77"/>
        <v>27.17821782178218</v>
      </c>
      <c r="F92" s="16"/>
      <c r="G92" s="45">
        <v>549.1</v>
      </c>
      <c r="H92" s="48">
        <v>20.29</v>
      </c>
      <c r="I92" s="52">
        <f t="shared" si="67"/>
        <v>298.70999999999998</v>
      </c>
      <c r="J92" s="55">
        <f t="shared" si="89"/>
        <v>1512.7989157220306</v>
      </c>
      <c r="K92" s="55">
        <f t="shared" si="78"/>
        <v>27.062592410054215</v>
      </c>
      <c r="L92" s="16"/>
      <c r="M92" s="45">
        <v>551.70000000000005</v>
      </c>
      <c r="N92" s="48">
        <v>20.66</v>
      </c>
      <c r="O92" s="52">
        <f t="shared" si="68"/>
        <v>298.33999999999997</v>
      </c>
      <c r="P92" s="55">
        <f t="shared" si="90"/>
        <v>1492.7410454985479</v>
      </c>
      <c r="Q92" s="55">
        <f t="shared" si="79"/>
        <v>26.703775411423042</v>
      </c>
      <c r="R92" s="16"/>
      <c r="S92" s="45">
        <v>548.9</v>
      </c>
      <c r="T92" s="48">
        <v>20.29</v>
      </c>
      <c r="U92" s="52">
        <f t="shared" si="69"/>
        <v>298.70999999999998</v>
      </c>
      <c r="V92" s="55">
        <f t="shared" si="91"/>
        <v>1512.2479053721045</v>
      </c>
      <c r="W92" s="55">
        <f t="shared" si="80"/>
        <v>27.05273533760473</v>
      </c>
      <c r="X92" s="16"/>
      <c r="Y92" s="45">
        <v>547.6</v>
      </c>
      <c r="Z92" s="48">
        <v>20.66</v>
      </c>
      <c r="AA92" s="52">
        <f t="shared" si="70"/>
        <v>298.33999999999997</v>
      </c>
      <c r="AB92" s="55">
        <f t="shared" si="92"/>
        <v>1481.6476282671829</v>
      </c>
      <c r="AC92" s="55">
        <f t="shared" si="81"/>
        <v>26.505324298160698</v>
      </c>
      <c r="AE92" s="45">
        <v>554.20000000000005</v>
      </c>
      <c r="AF92" s="48">
        <v>20.9</v>
      </c>
      <c r="AG92" s="52">
        <f t="shared" si="71"/>
        <v>298.10000000000002</v>
      </c>
      <c r="AH92" s="55">
        <f t="shared" si="93"/>
        <v>1482.2861244019141</v>
      </c>
      <c r="AI92" s="55">
        <f t="shared" si="82"/>
        <v>26.516746411483258</v>
      </c>
      <c r="AJ92" s="16"/>
      <c r="AK92" s="45">
        <v>553.1</v>
      </c>
      <c r="AL92" s="48">
        <v>21.06</v>
      </c>
      <c r="AM92" s="52">
        <f t="shared" si="72"/>
        <v>297.94</v>
      </c>
      <c r="AN92" s="55">
        <f t="shared" si="94"/>
        <v>1468.1049382716051</v>
      </c>
      <c r="AO92" s="55">
        <f t="shared" si="83"/>
        <v>26.263057929724599</v>
      </c>
      <c r="AP92" s="16"/>
      <c r="AQ92" s="45">
        <v>547.6</v>
      </c>
      <c r="AR92" s="48">
        <v>21.33</v>
      </c>
      <c r="AS92" s="52">
        <f t="shared" si="73"/>
        <v>297.67</v>
      </c>
      <c r="AT92" s="55">
        <f t="shared" si="95"/>
        <v>1435.1073605250822</v>
      </c>
      <c r="AU92" s="55">
        <f t="shared" si="84"/>
        <v>25.672761368963904</v>
      </c>
      <c r="AV92" s="16"/>
      <c r="AW92" s="45">
        <v>552.6</v>
      </c>
      <c r="AX92" s="48">
        <v>21.71</v>
      </c>
      <c r="AY92" s="52">
        <f t="shared" si="74"/>
        <v>297.29000000000002</v>
      </c>
      <c r="AZ92" s="55">
        <f t="shared" si="96"/>
        <v>1422.8622754491018</v>
      </c>
      <c r="BA92" s="55">
        <f t="shared" si="85"/>
        <v>25.453707968678028</v>
      </c>
      <c r="BB92" s="16"/>
      <c r="BC92" s="45">
        <v>548.70000000000005</v>
      </c>
      <c r="BD92" s="48">
        <v>21.97</v>
      </c>
      <c r="BE92" s="52">
        <f t="shared" si="75"/>
        <v>297.02999999999997</v>
      </c>
      <c r="BF92" s="55">
        <f t="shared" si="97"/>
        <v>1396.1005917159764</v>
      </c>
      <c r="BG92" s="55">
        <f t="shared" si="86"/>
        <v>24.974965862539829</v>
      </c>
      <c r="BI92" s="45">
        <v>551.1</v>
      </c>
      <c r="BJ92" s="48">
        <v>22.41</v>
      </c>
      <c r="BK92" s="52">
        <f t="shared" si="76"/>
        <v>296.58999999999997</v>
      </c>
      <c r="BL92" s="55">
        <f t="shared" si="98"/>
        <v>1374.6760374832663</v>
      </c>
      <c r="BM92" s="55">
        <f t="shared" si="87"/>
        <v>24.591700133868809</v>
      </c>
    </row>
    <row r="93" spans="1:65" x14ac:dyDescent="0.2">
      <c r="A93" s="45">
        <v>573.4</v>
      </c>
      <c r="B93" s="48">
        <v>21.03</v>
      </c>
      <c r="C93" s="52">
        <f t="shared" si="66"/>
        <v>297.97000000000003</v>
      </c>
      <c r="D93" s="55">
        <f t="shared" si="88"/>
        <v>1524.158820732287</v>
      </c>
      <c r="E93" s="55">
        <f t="shared" si="77"/>
        <v>27.265810746552543</v>
      </c>
      <c r="F93" s="16"/>
      <c r="G93" s="45">
        <v>579.29999999999995</v>
      </c>
      <c r="H93" s="48">
        <v>21.21</v>
      </c>
      <c r="I93" s="52">
        <f t="shared" si="67"/>
        <v>297.79000000000002</v>
      </c>
      <c r="J93" s="55">
        <f t="shared" si="89"/>
        <v>1526.7736916548795</v>
      </c>
      <c r="K93" s="55">
        <f t="shared" si="78"/>
        <v>27.312588401697308</v>
      </c>
      <c r="L93" s="16"/>
      <c r="M93" s="45">
        <v>578.70000000000005</v>
      </c>
      <c r="N93" s="48">
        <v>21.56</v>
      </c>
      <c r="O93" s="52">
        <f t="shared" si="68"/>
        <v>297.44</v>
      </c>
      <c r="P93" s="55">
        <f t="shared" si="90"/>
        <v>1500.4327458256032</v>
      </c>
      <c r="Q93" s="55">
        <f t="shared" si="79"/>
        <v>26.841372912801489</v>
      </c>
      <c r="R93" s="16"/>
      <c r="S93" s="45">
        <v>572.1</v>
      </c>
      <c r="T93" s="48">
        <v>21.22</v>
      </c>
      <c r="U93" s="52">
        <f t="shared" si="69"/>
        <v>297.77999999999997</v>
      </c>
      <c r="V93" s="55">
        <f t="shared" si="91"/>
        <v>1507.0871819038643</v>
      </c>
      <c r="W93" s="55">
        <f t="shared" si="80"/>
        <v>26.960414703110274</v>
      </c>
      <c r="X93" s="16"/>
      <c r="Y93" s="45">
        <v>579.20000000000005</v>
      </c>
      <c r="Z93" s="48">
        <v>21.62</v>
      </c>
      <c r="AA93" s="52">
        <f t="shared" si="70"/>
        <v>297.38</v>
      </c>
      <c r="AB93" s="55">
        <f t="shared" si="92"/>
        <v>1497.5615171137836</v>
      </c>
      <c r="AC93" s="55">
        <f t="shared" si="81"/>
        <v>26.790009250693803</v>
      </c>
      <c r="AE93" s="45">
        <v>575.6</v>
      </c>
      <c r="AF93" s="48">
        <v>21.67</v>
      </c>
      <c r="AG93" s="52">
        <f t="shared" si="71"/>
        <v>297.33</v>
      </c>
      <c r="AH93" s="55">
        <f t="shared" si="93"/>
        <v>1484.8195662205812</v>
      </c>
      <c r="AI93" s="55">
        <f t="shared" si="82"/>
        <v>26.562067374250113</v>
      </c>
      <c r="AJ93" s="16"/>
      <c r="AK93" s="45">
        <v>573</v>
      </c>
      <c r="AL93" s="48">
        <v>21.83</v>
      </c>
      <c r="AM93" s="52">
        <f t="shared" si="72"/>
        <v>297.17</v>
      </c>
      <c r="AN93" s="55">
        <f t="shared" si="94"/>
        <v>1467.2789738891433</v>
      </c>
      <c r="AO93" s="55">
        <f t="shared" si="83"/>
        <v>26.248282180485571</v>
      </c>
      <c r="AP93" s="16"/>
      <c r="AQ93" s="45">
        <v>576.5</v>
      </c>
      <c r="AR93" s="48">
        <v>22.28</v>
      </c>
      <c r="AS93" s="52">
        <f t="shared" si="73"/>
        <v>296.72000000000003</v>
      </c>
      <c r="AT93" s="55">
        <f t="shared" si="95"/>
        <v>1446.4250448833031</v>
      </c>
      <c r="AU93" s="55">
        <f t="shared" si="84"/>
        <v>25.875224416517053</v>
      </c>
      <c r="AV93" s="16"/>
      <c r="AW93" s="45">
        <v>576.6</v>
      </c>
      <c r="AX93" s="48">
        <v>22.54</v>
      </c>
      <c r="AY93" s="52">
        <f t="shared" si="74"/>
        <v>296.45999999999998</v>
      </c>
      <c r="AZ93" s="55">
        <f t="shared" si="96"/>
        <v>1429.988464951198</v>
      </c>
      <c r="BA93" s="55">
        <f t="shared" si="85"/>
        <v>25.581188997338067</v>
      </c>
      <c r="BB93" s="16"/>
      <c r="BC93" s="45">
        <v>571.5</v>
      </c>
      <c r="BD93" s="48">
        <v>22.78</v>
      </c>
      <c r="BE93" s="52">
        <f t="shared" si="75"/>
        <v>296.22000000000003</v>
      </c>
      <c r="BF93" s="55">
        <f t="shared" si="97"/>
        <v>1402.4078138718173</v>
      </c>
      <c r="BG93" s="55">
        <f t="shared" si="86"/>
        <v>25.087796312554872</v>
      </c>
      <c r="BI93" s="45">
        <v>580.1</v>
      </c>
      <c r="BJ93" s="48">
        <v>23.31</v>
      </c>
      <c r="BK93" s="52">
        <f t="shared" si="76"/>
        <v>295.69</v>
      </c>
      <c r="BL93" s="55">
        <f t="shared" si="98"/>
        <v>1391.1450021450023</v>
      </c>
      <c r="BM93" s="55">
        <f t="shared" si="87"/>
        <v>24.886314886314889</v>
      </c>
    </row>
    <row r="94" spans="1:65" x14ac:dyDescent="0.2">
      <c r="A94" s="46">
        <v>601.6</v>
      </c>
      <c r="B94" s="50">
        <v>21.88</v>
      </c>
      <c r="C94" s="53">
        <f t="shared" si="66"/>
        <v>297.12</v>
      </c>
      <c r="D94" s="56">
        <f t="shared" si="88"/>
        <v>1536.9945155393054</v>
      </c>
      <c r="E94" s="56">
        <f t="shared" si="77"/>
        <v>27.495429616087755</v>
      </c>
      <c r="F94" s="16"/>
      <c r="G94" s="46">
        <v>602.4</v>
      </c>
      <c r="H94" s="50">
        <v>22</v>
      </c>
      <c r="I94" s="53">
        <f t="shared" si="67"/>
        <v>297</v>
      </c>
      <c r="J94" s="56">
        <f t="shared" si="89"/>
        <v>1530.6436363636362</v>
      </c>
      <c r="K94" s="56">
        <f t="shared" si="78"/>
        <v>27.381818181818179</v>
      </c>
      <c r="L94" s="16"/>
      <c r="M94" s="46">
        <v>600.29999999999995</v>
      </c>
      <c r="N94" s="50">
        <v>22.31</v>
      </c>
      <c r="O94" s="53">
        <f t="shared" si="68"/>
        <v>296.69</v>
      </c>
      <c r="P94" s="56">
        <f t="shared" si="90"/>
        <v>1504.1134020618556</v>
      </c>
      <c r="Q94" s="56">
        <f t="shared" si="79"/>
        <v>26.907216494845361</v>
      </c>
      <c r="R94" s="16"/>
      <c r="S94" s="46">
        <v>602.1</v>
      </c>
      <c r="T94" s="50">
        <v>22.05</v>
      </c>
      <c r="U94" s="53">
        <f t="shared" si="69"/>
        <v>296.95</v>
      </c>
      <c r="V94" s="56">
        <f t="shared" si="91"/>
        <v>1526.4122448979592</v>
      </c>
      <c r="W94" s="56">
        <f t="shared" si="80"/>
        <v>27.306122448979593</v>
      </c>
      <c r="X94" s="16"/>
      <c r="Y94" s="46">
        <v>601</v>
      </c>
      <c r="Z94" s="50">
        <v>22.37</v>
      </c>
      <c r="AA94" s="53">
        <f t="shared" si="70"/>
        <v>296.63</v>
      </c>
      <c r="AB94" s="56">
        <f t="shared" si="92"/>
        <v>1501.8283415288331</v>
      </c>
      <c r="AC94" s="56">
        <f t="shared" si="81"/>
        <v>26.866338846669645</v>
      </c>
      <c r="AE94" s="46">
        <v>602.9</v>
      </c>
      <c r="AF94" s="50">
        <v>22.52</v>
      </c>
      <c r="AG94" s="53">
        <f t="shared" si="71"/>
        <v>296.48</v>
      </c>
      <c r="AH94" s="56">
        <f t="shared" si="93"/>
        <v>1496.541296625222</v>
      </c>
      <c r="AI94" s="56">
        <f t="shared" si="82"/>
        <v>26.771758436944939</v>
      </c>
      <c r="AJ94" s="16"/>
      <c r="AK94" s="46">
        <v>602.6</v>
      </c>
      <c r="AL94" s="50">
        <v>22.72</v>
      </c>
      <c r="AM94" s="53">
        <f t="shared" si="72"/>
        <v>296.27999999999997</v>
      </c>
      <c r="AN94" s="56">
        <f t="shared" si="94"/>
        <v>1482.6294014084508</v>
      </c>
      <c r="AO94" s="56">
        <f t="shared" si="83"/>
        <v>26.522887323943664</v>
      </c>
      <c r="AP94" s="16"/>
      <c r="AQ94" s="46">
        <v>592</v>
      </c>
      <c r="AR94" s="50">
        <v>22.71</v>
      </c>
      <c r="AS94" s="53">
        <f t="shared" si="73"/>
        <v>296.29000000000002</v>
      </c>
      <c r="AT94" s="56">
        <f t="shared" si="95"/>
        <v>1457.1906649053278</v>
      </c>
      <c r="AU94" s="56">
        <f t="shared" si="84"/>
        <v>26.067811536767941</v>
      </c>
      <c r="AV94" s="16"/>
      <c r="AW94" s="46">
        <v>600.4</v>
      </c>
      <c r="AX94" s="50">
        <v>23.38</v>
      </c>
      <c r="AY94" s="53">
        <f t="shared" si="74"/>
        <v>295.62</v>
      </c>
      <c r="AZ94" s="56">
        <f t="shared" si="96"/>
        <v>1435.5158254918733</v>
      </c>
      <c r="BA94" s="56">
        <f t="shared" si="85"/>
        <v>25.680068434559452</v>
      </c>
      <c r="BB94" s="16"/>
      <c r="BC94" s="46">
        <v>593.5</v>
      </c>
      <c r="BD94" s="50">
        <v>23.38</v>
      </c>
      <c r="BE94" s="53">
        <f t="shared" si="75"/>
        <v>295.62</v>
      </c>
      <c r="BF94" s="56">
        <f t="shared" si="97"/>
        <v>1419.0183917878528</v>
      </c>
      <c r="BG94" s="56">
        <f t="shared" si="86"/>
        <v>25.384944396920446</v>
      </c>
      <c r="BI94" s="46">
        <v>598.29999999999995</v>
      </c>
      <c r="BJ94" s="50">
        <v>24.05</v>
      </c>
      <c r="BK94" s="53">
        <f t="shared" si="76"/>
        <v>294.95</v>
      </c>
      <c r="BL94" s="56">
        <f t="shared" si="98"/>
        <v>1390.6432432432432</v>
      </c>
      <c r="BM94" s="56">
        <f t="shared" si="87"/>
        <v>24.877338877338875</v>
      </c>
    </row>
    <row r="95" spans="1:65" s="34" customFormat="1" x14ac:dyDescent="0.2">
      <c r="A95" s="32" t="s">
        <v>41</v>
      </c>
      <c r="B95" s="32"/>
      <c r="C95" s="33"/>
      <c r="E95" s="32">
        <f>TRIMMEAN(E70:E94,0.4)</f>
        <v>25.825670161285849</v>
      </c>
      <c r="F95" s="32"/>
      <c r="G95" s="32" t="s">
        <v>41</v>
      </c>
      <c r="H95" s="32"/>
      <c r="I95" s="33"/>
      <c r="K95" s="32">
        <f>TRIMMEAN(K70:K94,0.4)</f>
        <v>25.489378982504103</v>
      </c>
      <c r="L95" s="32"/>
      <c r="M95" s="32" t="s">
        <v>41</v>
      </c>
      <c r="N95" s="32"/>
      <c r="O95" s="33"/>
      <c r="Q95" s="32">
        <f>TRIMMEAN(Q70:Q94,0.4)</f>
        <v>25.139954530173917</v>
      </c>
      <c r="R95" s="32"/>
      <c r="S95" s="32" t="s">
        <v>41</v>
      </c>
      <c r="T95" s="32"/>
      <c r="U95" s="33"/>
      <c r="W95" s="32">
        <f>TRIMMEAN(W70:W94,0.4)</f>
        <v>25.134884550273568</v>
      </c>
      <c r="X95" s="32"/>
      <c r="Y95" s="32" t="s">
        <v>41</v>
      </c>
      <c r="Z95" s="32"/>
      <c r="AA95" s="33"/>
      <c r="AC95" s="32">
        <f>TRIMMEAN(AC70:AC94,0.4)</f>
        <v>24.868243864284821</v>
      </c>
      <c r="AE95" s="32" t="s">
        <v>41</v>
      </c>
      <c r="AF95" s="32"/>
      <c r="AG95" s="33"/>
      <c r="AI95" s="32">
        <f>TRIMMEAN(AI70:AI94,0.4)</f>
        <v>24.749854650529681</v>
      </c>
      <c r="AJ95" s="32"/>
      <c r="AK95" s="32" t="s">
        <v>41</v>
      </c>
      <c r="AL95" s="32"/>
      <c r="AM95" s="33"/>
      <c r="AO95" s="32">
        <f>TRIMMEAN(AO70:AO94,0.4)</f>
        <v>24.436412462429423</v>
      </c>
      <c r="AP95" s="32"/>
      <c r="AQ95" s="32" t="s">
        <v>41</v>
      </c>
      <c r="AR95" s="32"/>
      <c r="AS95" s="33"/>
      <c r="AU95" s="32">
        <f>TRIMMEAN(AU70:AU94,0.4)</f>
        <v>23.924713717419593</v>
      </c>
      <c r="AV95" s="32"/>
      <c r="AW95" s="32" t="s">
        <v>41</v>
      </c>
      <c r="AX95" s="32"/>
      <c r="AY95" s="33"/>
      <c r="BA95" s="32">
        <f>TRIMMEAN(BA70:BA94,0.4)</f>
        <v>23.595261296380816</v>
      </c>
      <c r="BB95" s="32"/>
      <c r="BC95" s="32" t="s">
        <v>41</v>
      </c>
      <c r="BD95" s="32"/>
      <c r="BE95" s="33"/>
      <c r="BG95" s="32">
        <f>TRIMMEAN(BG70:BG94,0.4)</f>
        <v>23.179924526303335</v>
      </c>
      <c r="BI95" s="32" t="s">
        <v>41</v>
      </c>
      <c r="BJ95" s="32"/>
      <c r="BK95" s="33"/>
      <c r="BM95" s="32">
        <f>TRIMMEAN(BM70:BM94,0.4)</f>
        <v>22.694243388346628</v>
      </c>
    </row>
  </sheetData>
  <mergeCells count="37">
    <mergeCell ref="AS35:AT35"/>
    <mergeCell ref="AY35:AZ35"/>
    <mergeCell ref="BE35:BF35"/>
    <mergeCell ref="BK35:BL35"/>
    <mergeCell ref="C66:D66"/>
    <mergeCell ref="I66:J66"/>
    <mergeCell ref="O66:P66"/>
    <mergeCell ref="U66:V66"/>
    <mergeCell ref="AA66:AB66"/>
    <mergeCell ref="AG66:AH66"/>
    <mergeCell ref="AM66:AN66"/>
    <mergeCell ref="AS66:AT66"/>
    <mergeCell ref="AY66:AZ66"/>
    <mergeCell ref="BE66:BF66"/>
    <mergeCell ref="BK66:BL66"/>
    <mergeCell ref="AY4:AZ4"/>
    <mergeCell ref="BE4:BF4"/>
    <mergeCell ref="BK4:BL4"/>
    <mergeCell ref="C35:D35"/>
    <mergeCell ref="I35:J35"/>
    <mergeCell ref="O35:P35"/>
    <mergeCell ref="U35:V35"/>
    <mergeCell ref="AA35:AB35"/>
    <mergeCell ref="AG35:AH35"/>
    <mergeCell ref="AM35:AN35"/>
    <mergeCell ref="O4:P4"/>
    <mergeCell ref="U4:V4"/>
    <mergeCell ref="AA4:AB4"/>
    <mergeCell ref="AG4:AH4"/>
    <mergeCell ref="AM4:AN4"/>
    <mergeCell ref="AS4:AT4"/>
    <mergeCell ref="I4:J4"/>
    <mergeCell ref="B1:C1"/>
    <mergeCell ref="E1:G1"/>
    <mergeCell ref="B2:C2"/>
    <mergeCell ref="D2:E2"/>
    <mergeCell ref="C4:D4"/>
  </mergeCell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showGridLines="0" zoomScale="75" workbookViewId="0">
      <selection activeCell="F66" sqref="F66"/>
    </sheetView>
  </sheetViews>
  <sheetFormatPr defaultRowHeight="12.75" x14ac:dyDescent="0.2"/>
  <cols>
    <col min="1" max="1" width="10.85546875" customWidth="1"/>
    <col min="2" max="2" width="14.7109375" bestFit="1" customWidth="1"/>
    <col min="3" max="3" width="11.28515625" bestFit="1" customWidth="1"/>
    <col min="4" max="4" width="13.140625" bestFit="1" customWidth="1"/>
    <col min="5" max="5" width="17.28515625" bestFit="1" customWidth="1"/>
  </cols>
  <sheetData/>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Test Conditions</vt:lpstr>
      <vt:lpstr>Summary</vt:lpstr>
      <vt:lpstr>8310 Data</vt:lpstr>
      <vt:lpstr>8310 Graphs</vt:lpstr>
    </vt:vector>
  </TitlesOfParts>
  <Company>Cooper Tire &amp; Rubber Co Europe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Dave.</dc:creator>
  <cp:lastModifiedBy>Joy, Dave.</cp:lastModifiedBy>
  <dcterms:created xsi:type="dcterms:W3CDTF">2017-01-09T13:43:59Z</dcterms:created>
  <dcterms:modified xsi:type="dcterms:W3CDTF">2017-02-17T13:16:26Z</dcterms:modified>
</cp:coreProperties>
</file>