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3395" windowHeight="12345"/>
  </bookViews>
  <sheets>
    <sheet name="Test Conditions" sheetId="4" r:id="rId1"/>
    <sheet name="Summary" sheetId="1" r:id="rId2"/>
    <sheet name="Front Data" sheetId="2" r:id="rId3"/>
    <sheet name=" Front Graphs" sheetId="3" r:id="rId4"/>
    <sheet name="Rear Data" sheetId="6" r:id="rId5"/>
    <sheet name="Rear Graphs" sheetId="7" r:id="rId6"/>
  </sheets>
  <calcPr calcId="145621"/>
</workbook>
</file>

<file path=xl/calcChain.xml><?xml version="1.0" encoding="utf-8"?>
<calcChain xmlns="http://schemas.openxmlformats.org/spreadsheetml/2006/main">
  <c r="J17" i="1" l="1"/>
  <c r="B8" i="6" l="1"/>
  <c r="D8" i="6"/>
  <c r="E8" i="6" s="1"/>
  <c r="H8" i="6"/>
  <c r="J8" i="6"/>
  <c r="K8" i="6" s="1"/>
  <c r="N8" i="6"/>
  <c r="P8" i="6"/>
  <c r="Q8" i="6" s="1"/>
  <c r="T8" i="6"/>
  <c r="V8" i="6"/>
  <c r="W8" i="6" s="1"/>
  <c r="Z8" i="6"/>
  <c r="AB8" i="6"/>
  <c r="AC8" i="6" s="1"/>
  <c r="AF8" i="6"/>
  <c r="AH8" i="6"/>
  <c r="AI8" i="6" s="1"/>
  <c r="AL8" i="6"/>
  <c r="AN8" i="6"/>
  <c r="AO8" i="6" s="1"/>
  <c r="AR8" i="6"/>
  <c r="AT8" i="6"/>
  <c r="AU8" i="6" s="1"/>
  <c r="B33" i="6" l="1"/>
  <c r="H33" i="6"/>
  <c r="N33" i="6"/>
  <c r="T33" i="6"/>
  <c r="Z33" i="6"/>
  <c r="AF33" i="6"/>
  <c r="AL33" i="6"/>
  <c r="AR33" i="6"/>
  <c r="L20" i="1"/>
  <c r="L19" i="1"/>
  <c r="L18" i="1"/>
  <c r="L17" i="1"/>
  <c r="S17" i="1"/>
  <c r="AT105" i="6"/>
  <c r="AU105" i="6" s="1"/>
  <c r="AR105" i="6"/>
  <c r="AN105" i="6"/>
  <c r="AO105" i="6" s="1"/>
  <c r="AL105" i="6"/>
  <c r="AH105" i="6"/>
  <c r="AI105" i="6" s="1"/>
  <c r="AF105" i="6"/>
  <c r="AB105" i="6"/>
  <c r="AC105" i="6" s="1"/>
  <c r="Z105" i="6"/>
  <c r="V105" i="6"/>
  <c r="W105" i="6" s="1"/>
  <c r="T105" i="6"/>
  <c r="P105" i="6"/>
  <c r="Q105" i="6" s="1"/>
  <c r="N105" i="6"/>
  <c r="J105" i="6"/>
  <c r="K105" i="6" s="1"/>
  <c r="H105" i="6"/>
  <c r="D105" i="6"/>
  <c r="E105" i="6" s="1"/>
  <c r="B105" i="6"/>
  <c r="AT104" i="6"/>
  <c r="AU104" i="6" s="1"/>
  <c r="AR104" i="6"/>
  <c r="AN104" i="6"/>
  <c r="AO104" i="6" s="1"/>
  <c r="AL104" i="6"/>
  <c r="AH104" i="6"/>
  <c r="AI104" i="6" s="1"/>
  <c r="AF104" i="6"/>
  <c r="AB104" i="6"/>
  <c r="AC104" i="6" s="1"/>
  <c r="Z104" i="6"/>
  <c r="V104" i="6"/>
  <c r="W104" i="6" s="1"/>
  <c r="T104" i="6"/>
  <c r="P104" i="6"/>
  <c r="Q104" i="6" s="1"/>
  <c r="N104" i="6"/>
  <c r="J104" i="6"/>
  <c r="K104" i="6" s="1"/>
  <c r="H104" i="6"/>
  <c r="D104" i="6"/>
  <c r="E104" i="6" s="1"/>
  <c r="B104" i="6"/>
  <c r="AT103" i="6"/>
  <c r="AU103" i="6" s="1"/>
  <c r="AR103" i="6"/>
  <c r="AN103" i="6"/>
  <c r="AO103" i="6" s="1"/>
  <c r="AL103" i="6"/>
  <c r="AH103" i="6"/>
  <c r="AI103" i="6" s="1"/>
  <c r="AF103" i="6"/>
  <c r="AB103" i="6"/>
  <c r="AC103" i="6" s="1"/>
  <c r="Z103" i="6"/>
  <c r="V103" i="6"/>
  <c r="W103" i="6" s="1"/>
  <c r="T103" i="6"/>
  <c r="P103" i="6"/>
  <c r="Q103" i="6" s="1"/>
  <c r="N103" i="6"/>
  <c r="J103" i="6"/>
  <c r="K103" i="6" s="1"/>
  <c r="H103" i="6"/>
  <c r="D103" i="6"/>
  <c r="E103" i="6" s="1"/>
  <c r="B103" i="6"/>
  <c r="AT102" i="6"/>
  <c r="AU102" i="6" s="1"/>
  <c r="AR102" i="6"/>
  <c r="AN102" i="6"/>
  <c r="AO102" i="6" s="1"/>
  <c r="AL102" i="6"/>
  <c r="AH102" i="6"/>
  <c r="AI102" i="6" s="1"/>
  <c r="AF102" i="6"/>
  <c r="AB102" i="6"/>
  <c r="AC102" i="6" s="1"/>
  <c r="Z102" i="6"/>
  <c r="V102" i="6"/>
  <c r="W102" i="6" s="1"/>
  <c r="T102" i="6"/>
  <c r="P102" i="6"/>
  <c r="Q102" i="6" s="1"/>
  <c r="N102" i="6"/>
  <c r="J102" i="6"/>
  <c r="K102" i="6" s="1"/>
  <c r="H102" i="6"/>
  <c r="D102" i="6"/>
  <c r="E102" i="6" s="1"/>
  <c r="B102" i="6"/>
  <c r="AT101" i="6"/>
  <c r="AU101" i="6" s="1"/>
  <c r="AR101" i="6"/>
  <c r="AN101" i="6"/>
  <c r="AO101" i="6" s="1"/>
  <c r="AL101" i="6"/>
  <c r="AH101" i="6"/>
  <c r="AI101" i="6" s="1"/>
  <c r="AF101" i="6"/>
  <c r="AB101" i="6"/>
  <c r="AC101" i="6" s="1"/>
  <c r="Z101" i="6"/>
  <c r="V101" i="6"/>
  <c r="W101" i="6" s="1"/>
  <c r="T101" i="6"/>
  <c r="P101" i="6"/>
  <c r="Q101" i="6" s="1"/>
  <c r="N101" i="6"/>
  <c r="J101" i="6"/>
  <c r="K101" i="6" s="1"/>
  <c r="H101" i="6"/>
  <c r="D101" i="6"/>
  <c r="E101" i="6" s="1"/>
  <c r="B101" i="6"/>
  <c r="AT100" i="6"/>
  <c r="AU100" i="6" s="1"/>
  <c r="AR100" i="6"/>
  <c r="AN100" i="6"/>
  <c r="AO100" i="6" s="1"/>
  <c r="AL100" i="6"/>
  <c r="AH100" i="6"/>
  <c r="AI100" i="6" s="1"/>
  <c r="AF100" i="6"/>
  <c r="AB100" i="6"/>
  <c r="AC100" i="6" s="1"/>
  <c r="Z100" i="6"/>
  <c r="V100" i="6"/>
  <c r="W100" i="6" s="1"/>
  <c r="T100" i="6"/>
  <c r="P100" i="6"/>
  <c r="Q100" i="6" s="1"/>
  <c r="N100" i="6"/>
  <c r="J100" i="6"/>
  <c r="K100" i="6" s="1"/>
  <c r="H100" i="6"/>
  <c r="D100" i="6"/>
  <c r="E100" i="6" s="1"/>
  <c r="B100" i="6"/>
  <c r="AT99" i="6"/>
  <c r="AU99" i="6" s="1"/>
  <c r="AR99" i="6"/>
  <c r="AN99" i="6"/>
  <c r="AO99" i="6" s="1"/>
  <c r="AL99" i="6"/>
  <c r="AH99" i="6"/>
  <c r="AI99" i="6" s="1"/>
  <c r="AF99" i="6"/>
  <c r="AB99" i="6"/>
  <c r="AC99" i="6" s="1"/>
  <c r="Z99" i="6"/>
  <c r="V99" i="6"/>
  <c r="W99" i="6" s="1"/>
  <c r="T99" i="6"/>
  <c r="P99" i="6"/>
  <c r="Q99" i="6" s="1"/>
  <c r="N99" i="6"/>
  <c r="J99" i="6"/>
  <c r="K99" i="6" s="1"/>
  <c r="H99" i="6"/>
  <c r="D99" i="6"/>
  <c r="E99" i="6" s="1"/>
  <c r="B99" i="6"/>
  <c r="AT98" i="6"/>
  <c r="AU98" i="6" s="1"/>
  <c r="AR98" i="6"/>
  <c r="AN98" i="6"/>
  <c r="AO98" i="6" s="1"/>
  <c r="AL98" i="6"/>
  <c r="AH98" i="6"/>
  <c r="AI98" i="6" s="1"/>
  <c r="AF98" i="6"/>
  <c r="AB98" i="6"/>
  <c r="AC98" i="6" s="1"/>
  <c r="Z98" i="6"/>
  <c r="V98" i="6"/>
  <c r="W98" i="6" s="1"/>
  <c r="T98" i="6"/>
  <c r="P98" i="6"/>
  <c r="Q98" i="6" s="1"/>
  <c r="N98" i="6"/>
  <c r="J98" i="6"/>
  <c r="K98" i="6" s="1"/>
  <c r="H98" i="6"/>
  <c r="D98" i="6"/>
  <c r="E98" i="6" s="1"/>
  <c r="B98" i="6"/>
  <c r="AT97" i="6"/>
  <c r="AU97" i="6" s="1"/>
  <c r="AR97" i="6"/>
  <c r="AN97" i="6"/>
  <c r="AO97" i="6" s="1"/>
  <c r="AL97" i="6"/>
  <c r="AH97" i="6"/>
  <c r="AI97" i="6" s="1"/>
  <c r="AF97" i="6"/>
  <c r="AB97" i="6"/>
  <c r="AC97" i="6" s="1"/>
  <c r="Z97" i="6"/>
  <c r="V97" i="6"/>
  <c r="W97" i="6" s="1"/>
  <c r="T97" i="6"/>
  <c r="P97" i="6"/>
  <c r="Q97" i="6" s="1"/>
  <c r="N97" i="6"/>
  <c r="J97" i="6"/>
  <c r="K97" i="6" s="1"/>
  <c r="H97" i="6"/>
  <c r="D97" i="6"/>
  <c r="E97" i="6" s="1"/>
  <c r="B97" i="6"/>
  <c r="AT96" i="6"/>
  <c r="AU96" i="6" s="1"/>
  <c r="AR96" i="6"/>
  <c r="AN96" i="6"/>
  <c r="AO96" i="6" s="1"/>
  <c r="AL96" i="6"/>
  <c r="AH96" i="6"/>
  <c r="AI96" i="6" s="1"/>
  <c r="AF96" i="6"/>
  <c r="AB96" i="6"/>
  <c r="AC96" i="6" s="1"/>
  <c r="Z96" i="6"/>
  <c r="V96" i="6"/>
  <c r="W96" i="6" s="1"/>
  <c r="T96" i="6"/>
  <c r="P96" i="6"/>
  <c r="Q96" i="6" s="1"/>
  <c r="N96" i="6"/>
  <c r="J96" i="6"/>
  <c r="K96" i="6" s="1"/>
  <c r="H96" i="6"/>
  <c r="D96" i="6"/>
  <c r="E96" i="6" s="1"/>
  <c r="B96" i="6"/>
  <c r="AT95" i="6"/>
  <c r="AU95" i="6" s="1"/>
  <c r="AR95" i="6"/>
  <c r="AN95" i="6"/>
  <c r="AO95" i="6" s="1"/>
  <c r="AL95" i="6"/>
  <c r="AH95" i="6"/>
  <c r="AI95" i="6" s="1"/>
  <c r="AF95" i="6"/>
  <c r="AB95" i="6"/>
  <c r="AC95" i="6" s="1"/>
  <c r="Z95" i="6"/>
  <c r="V95" i="6"/>
  <c r="W95" i="6" s="1"/>
  <c r="T95" i="6"/>
  <c r="P95" i="6"/>
  <c r="Q95" i="6" s="1"/>
  <c r="N95" i="6"/>
  <c r="J95" i="6"/>
  <c r="K95" i="6" s="1"/>
  <c r="H95" i="6"/>
  <c r="D95" i="6"/>
  <c r="E95" i="6" s="1"/>
  <c r="B95" i="6"/>
  <c r="AT94" i="6"/>
  <c r="AU94" i="6" s="1"/>
  <c r="AR94" i="6"/>
  <c r="AN94" i="6"/>
  <c r="AO94" i="6" s="1"/>
  <c r="AL94" i="6"/>
  <c r="AH94" i="6"/>
  <c r="AI94" i="6" s="1"/>
  <c r="AF94" i="6"/>
  <c r="AB94" i="6"/>
  <c r="AC94" i="6" s="1"/>
  <c r="Z94" i="6"/>
  <c r="V94" i="6"/>
  <c r="W94" i="6" s="1"/>
  <c r="T94" i="6"/>
  <c r="P94" i="6"/>
  <c r="Q94" i="6" s="1"/>
  <c r="N94" i="6"/>
  <c r="J94" i="6"/>
  <c r="K94" i="6" s="1"/>
  <c r="H94" i="6"/>
  <c r="D94" i="6"/>
  <c r="E94" i="6" s="1"/>
  <c r="B94" i="6"/>
  <c r="AT93" i="6"/>
  <c r="AU93" i="6" s="1"/>
  <c r="AR93" i="6"/>
  <c r="AN93" i="6"/>
  <c r="AO93" i="6" s="1"/>
  <c r="AL93" i="6"/>
  <c r="AH93" i="6"/>
  <c r="AI93" i="6" s="1"/>
  <c r="AF93" i="6"/>
  <c r="AB93" i="6"/>
  <c r="AC93" i="6" s="1"/>
  <c r="Z93" i="6"/>
  <c r="V93" i="6"/>
  <c r="W93" i="6" s="1"/>
  <c r="T93" i="6"/>
  <c r="P93" i="6"/>
  <c r="Q93" i="6" s="1"/>
  <c r="N93" i="6"/>
  <c r="J93" i="6"/>
  <c r="K93" i="6" s="1"/>
  <c r="H93" i="6"/>
  <c r="D93" i="6"/>
  <c r="E93" i="6" s="1"/>
  <c r="B93" i="6"/>
  <c r="AT92" i="6"/>
  <c r="AU92" i="6" s="1"/>
  <c r="AR92" i="6"/>
  <c r="AN92" i="6"/>
  <c r="AO92" i="6" s="1"/>
  <c r="AL92" i="6"/>
  <c r="AH92" i="6"/>
  <c r="AI92" i="6" s="1"/>
  <c r="AF92" i="6"/>
  <c r="AB92" i="6"/>
  <c r="AC92" i="6" s="1"/>
  <c r="Z92" i="6"/>
  <c r="V92" i="6"/>
  <c r="W92" i="6" s="1"/>
  <c r="T92" i="6"/>
  <c r="P92" i="6"/>
  <c r="Q92" i="6" s="1"/>
  <c r="N92" i="6"/>
  <c r="J92" i="6"/>
  <c r="K92" i="6" s="1"/>
  <c r="H92" i="6"/>
  <c r="D92" i="6"/>
  <c r="E92" i="6" s="1"/>
  <c r="B92" i="6"/>
  <c r="AT91" i="6"/>
  <c r="AU91" i="6" s="1"/>
  <c r="AR91" i="6"/>
  <c r="AN91" i="6"/>
  <c r="AO91" i="6" s="1"/>
  <c r="AL91" i="6"/>
  <c r="AH91" i="6"/>
  <c r="AI91" i="6" s="1"/>
  <c r="AF91" i="6"/>
  <c r="AB91" i="6"/>
  <c r="AC91" i="6" s="1"/>
  <c r="Z91" i="6"/>
  <c r="V91" i="6"/>
  <c r="W91" i="6" s="1"/>
  <c r="T91" i="6"/>
  <c r="P91" i="6"/>
  <c r="Q91" i="6" s="1"/>
  <c r="N91" i="6"/>
  <c r="J91" i="6"/>
  <c r="K91" i="6" s="1"/>
  <c r="H91" i="6"/>
  <c r="D91" i="6"/>
  <c r="E91" i="6" s="1"/>
  <c r="B91" i="6"/>
  <c r="AT90" i="6"/>
  <c r="AU90" i="6" s="1"/>
  <c r="AR90" i="6"/>
  <c r="AN90" i="6"/>
  <c r="AO90" i="6" s="1"/>
  <c r="AL90" i="6"/>
  <c r="AH90" i="6"/>
  <c r="AI90" i="6" s="1"/>
  <c r="AF90" i="6"/>
  <c r="AB90" i="6"/>
  <c r="AC90" i="6" s="1"/>
  <c r="Z90" i="6"/>
  <c r="V90" i="6"/>
  <c r="W90" i="6" s="1"/>
  <c r="T90" i="6"/>
  <c r="P90" i="6"/>
  <c r="Q90" i="6" s="1"/>
  <c r="N90" i="6"/>
  <c r="J90" i="6"/>
  <c r="K90" i="6" s="1"/>
  <c r="H90" i="6"/>
  <c r="D90" i="6"/>
  <c r="E90" i="6" s="1"/>
  <c r="B90" i="6"/>
  <c r="AT89" i="6"/>
  <c r="AU89" i="6" s="1"/>
  <c r="AR89" i="6"/>
  <c r="AN89" i="6"/>
  <c r="AO89" i="6" s="1"/>
  <c r="AL89" i="6"/>
  <c r="AH89" i="6"/>
  <c r="AI89" i="6" s="1"/>
  <c r="AF89" i="6"/>
  <c r="AB89" i="6"/>
  <c r="AC89" i="6" s="1"/>
  <c r="Z89" i="6"/>
  <c r="V89" i="6"/>
  <c r="W89" i="6" s="1"/>
  <c r="T89" i="6"/>
  <c r="P89" i="6"/>
  <c r="Q89" i="6" s="1"/>
  <c r="N89" i="6"/>
  <c r="J89" i="6"/>
  <c r="K89" i="6" s="1"/>
  <c r="H89" i="6"/>
  <c r="D89" i="6"/>
  <c r="E89" i="6" s="1"/>
  <c r="B89" i="6"/>
  <c r="AU88" i="6"/>
  <c r="AT88" i="6"/>
  <c r="AR88" i="6"/>
  <c r="AN88" i="6"/>
  <c r="AO88" i="6" s="1"/>
  <c r="AL88" i="6"/>
  <c r="AH88" i="6"/>
  <c r="AI88" i="6" s="1"/>
  <c r="AF88" i="6"/>
  <c r="AB88" i="6"/>
  <c r="AC88" i="6" s="1"/>
  <c r="Z88" i="6"/>
  <c r="V88" i="6"/>
  <c r="W88" i="6" s="1"/>
  <c r="T88" i="6"/>
  <c r="P88" i="6"/>
  <c r="Q88" i="6" s="1"/>
  <c r="N88" i="6"/>
  <c r="J88" i="6"/>
  <c r="K88" i="6" s="1"/>
  <c r="H88" i="6"/>
  <c r="D88" i="6"/>
  <c r="E88" i="6" s="1"/>
  <c r="B88" i="6"/>
  <c r="AT87" i="6"/>
  <c r="AU87" i="6" s="1"/>
  <c r="AR87" i="6"/>
  <c r="AN87" i="6"/>
  <c r="AO87" i="6" s="1"/>
  <c r="AL87" i="6"/>
  <c r="AH87" i="6"/>
  <c r="AI87" i="6" s="1"/>
  <c r="AF87" i="6"/>
  <c r="AB87" i="6"/>
  <c r="AC87" i="6" s="1"/>
  <c r="Z87" i="6"/>
  <c r="V87" i="6"/>
  <c r="W87" i="6" s="1"/>
  <c r="T87" i="6"/>
  <c r="P87" i="6"/>
  <c r="Q87" i="6" s="1"/>
  <c r="N87" i="6"/>
  <c r="J87" i="6"/>
  <c r="K87" i="6" s="1"/>
  <c r="H87" i="6"/>
  <c r="D87" i="6"/>
  <c r="E87" i="6" s="1"/>
  <c r="B87" i="6"/>
  <c r="AT86" i="6"/>
  <c r="AU86" i="6" s="1"/>
  <c r="AR86" i="6"/>
  <c r="AN86" i="6"/>
  <c r="AO86" i="6" s="1"/>
  <c r="AL86" i="6"/>
  <c r="AH86" i="6"/>
  <c r="AI86" i="6" s="1"/>
  <c r="AF86" i="6"/>
  <c r="AB86" i="6"/>
  <c r="Z86" i="6"/>
  <c r="V86" i="6"/>
  <c r="W86" i="6" s="1"/>
  <c r="T86" i="6"/>
  <c r="P86" i="6"/>
  <c r="Q86" i="6" s="1"/>
  <c r="N86" i="6"/>
  <c r="J86" i="6"/>
  <c r="K86" i="6" s="1"/>
  <c r="H86" i="6"/>
  <c r="D86" i="6"/>
  <c r="E86" i="6" s="1"/>
  <c r="B86" i="6"/>
  <c r="AR85" i="6"/>
  <c r="AL85" i="6"/>
  <c r="AF85" i="6"/>
  <c r="Z85" i="6"/>
  <c r="T85" i="6"/>
  <c r="N85" i="6"/>
  <c r="H85" i="6"/>
  <c r="B85" i="6"/>
  <c r="AT79" i="6"/>
  <c r="AU79" i="6" s="1"/>
  <c r="AR79" i="6"/>
  <c r="AN79" i="6"/>
  <c r="AO79" i="6" s="1"/>
  <c r="AL79" i="6"/>
  <c r="AH79" i="6"/>
  <c r="AI79" i="6" s="1"/>
  <c r="AF79" i="6"/>
  <c r="AB79" i="6"/>
  <c r="AC79" i="6" s="1"/>
  <c r="Z79" i="6"/>
  <c r="V79" i="6"/>
  <c r="W79" i="6" s="1"/>
  <c r="T79" i="6"/>
  <c r="P79" i="6"/>
  <c r="Q79" i="6" s="1"/>
  <c r="N79" i="6"/>
  <c r="J79" i="6"/>
  <c r="K79" i="6" s="1"/>
  <c r="H79" i="6"/>
  <c r="D79" i="6"/>
  <c r="E79" i="6" s="1"/>
  <c r="B79" i="6"/>
  <c r="AT78" i="6"/>
  <c r="AU78" i="6" s="1"/>
  <c r="AR78" i="6"/>
  <c r="AN78" i="6"/>
  <c r="AO78" i="6" s="1"/>
  <c r="AL78" i="6"/>
  <c r="AH78" i="6"/>
  <c r="AI78" i="6" s="1"/>
  <c r="AF78" i="6"/>
  <c r="AB78" i="6"/>
  <c r="AC78" i="6" s="1"/>
  <c r="Z78" i="6"/>
  <c r="V78" i="6"/>
  <c r="W78" i="6" s="1"/>
  <c r="T78" i="6"/>
  <c r="P78" i="6"/>
  <c r="Q78" i="6" s="1"/>
  <c r="N78" i="6"/>
  <c r="J78" i="6"/>
  <c r="K78" i="6" s="1"/>
  <c r="H78" i="6"/>
  <c r="D78" i="6"/>
  <c r="E78" i="6" s="1"/>
  <c r="B78" i="6"/>
  <c r="AT77" i="6"/>
  <c r="AU77" i="6" s="1"/>
  <c r="AR77" i="6"/>
  <c r="AN77" i="6"/>
  <c r="AO77" i="6" s="1"/>
  <c r="AL77" i="6"/>
  <c r="AH77" i="6"/>
  <c r="AI77" i="6" s="1"/>
  <c r="AF77" i="6"/>
  <c r="AB77" i="6"/>
  <c r="AC77" i="6" s="1"/>
  <c r="Z77" i="6"/>
  <c r="V77" i="6"/>
  <c r="W77" i="6" s="1"/>
  <c r="T77" i="6"/>
  <c r="P77" i="6"/>
  <c r="Q77" i="6" s="1"/>
  <c r="N77" i="6"/>
  <c r="J77" i="6"/>
  <c r="K77" i="6" s="1"/>
  <c r="H77" i="6"/>
  <c r="D77" i="6"/>
  <c r="E77" i="6" s="1"/>
  <c r="B77" i="6"/>
  <c r="AT76" i="6"/>
  <c r="AU76" i="6" s="1"/>
  <c r="AR76" i="6"/>
  <c r="AN76" i="6"/>
  <c r="AO76" i="6" s="1"/>
  <c r="AL76" i="6"/>
  <c r="AH76" i="6"/>
  <c r="AI76" i="6" s="1"/>
  <c r="AF76" i="6"/>
  <c r="AB76" i="6"/>
  <c r="AC76" i="6" s="1"/>
  <c r="Z76" i="6"/>
  <c r="V76" i="6"/>
  <c r="W76" i="6" s="1"/>
  <c r="T76" i="6"/>
  <c r="P76" i="6"/>
  <c r="Q76" i="6" s="1"/>
  <c r="N76" i="6"/>
  <c r="J76" i="6"/>
  <c r="K76" i="6" s="1"/>
  <c r="H76" i="6"/>
  <c r="D76" i="6"/>
  <c r="E76" i="6" s="1"/>
  <c r="B76" i="6"/>
  <c r="AT75" i="6"/>
  <c r="AU75" i="6" s="1"/>
  <c r="AR75" i="6"/>
  <c r="AN75" i="6"/>
  <c r="AO75" i="6" s="1"/>
  <c r="AL75" i="6"/>
  <c r="AH75" i="6"/>
  <c r="AI75" i="6" s="1"/>
  <c r="AF75" i="6"/>
  <c r="AB75" i="6"/>
  <c r="AC75" i="6" s="1"/>
  <c r="Z75" i="6"/>
  <c r="V75" i="6"/>
  <c r="W75" i="6" s="1"/>
  <c r="T75" i="6"/>
  <c r="P75" i="6"/>
  <c r="Q75" i="6" s="1"/>
  <c r="N75" i="6"/>
  <c r="J75" i="6"/>
  <c r="K75" i="6" s="1"/>
  <c r="H75" i="6"/>
  <c r="D75" i="6"/>
  <c r="E75" i="6" s="1"/>
  <c r="B75" i="6"/>
  <c r="AT74" i="6"/>
  <c r="AU74" i="6" s="1"/>
  <c r="AR74" i="6"/>
  <c r="AN74" i="6"/>
  <c r="AO74" i="6" s="1"/>
  <c r="AL74" i="6"/>
  <c r="AH74" i="6"/>
  <c r="AI74" i="6" s="1"/>
  <c r="AF74" i="6"/>
  <c r="AB74" i="6"/>
  <c r="AC74" i="6" s="1"/>
  <c r="Z74" i="6"/>
  <c r="V74" i="6"/>
  <c r="W74" i="6" s="1"/>
  <c r="T74" i="6"/>
  <c r="P74" i="6"/>
  <c r="Q74" i="6" s="1"/>
  <c r="N74" i="6"/>
  <c r="J74" i="6"/>
  <c r="K74" i="6" s="1"/>
  <c r="H74" i="6"/>
  <c r="D74" i="6"/>
  <c r="E74" i="6" s="1"/>
  <c r="B74" i="6"/>
  <c r="AT73" i="6"/>
  <c r="AU73" i="6" s="1"/>
  <c r="AR73" i="6"/>
  <c r="AN73" i="6"/>
  <c r="AO73" i="6" s="1"/>
  <c r="AL73" i="6"/>
  <c r="AH73" i="6"/>
  <c r="AI73" i="6" s="1"/>
  <c r="AF73" i="6"/>
  <c r="AB73" i="6"/>
  <c r="AC73" i="6" s="1"/>
  <c r="Z73" i="6"/>
  <c r="V73" i="6"/>
  <c r="W73" i="6" s="1"/>
  <c r="T73" i="6"/>
  <c r="P73" i="6"/>
  <c r="Q73" i="6" s="1"/>
  <c r="N73" i="6"/>
  <c r="J73" i="6"/>
  <c r="K73" i="6" s="1"/>
  <c r="H73" i="6"/>
  <c r="D73" i="6"/>
  <c r="E73" i="6" s="1"/>
  <c r="B73" i="6"/>
  <c r="AT72" i="6"/>
  <c r="AU72" i="6" s="1"/>
  <c r="AR72" i="6"/>
  <c r="AN72" i="6"/>
  <c r="AO72" i="6" s="1"/>
  <c r="AL72" i="6"/>
  <c r="AH72" i="6"/>
  <c r="AI72" i="6" s="1"/>
  <c r="AF72" i="6"/>
  <c r="AB72" i="6"/>
  <c r="AC72" i="6" s="1"/>
  <c r="Z72" i="6"/>
  <c r="V72" i="6"/>
  <c r="W72" i="6" s="1"/>
  <c r="T72" i="6"/>
  <c r="P72" i="6"/>
  <c r="Q72" i="6" s="1"/>
  <c r="N72" i="6"/>
  <c r="J72" i="6"/>
  <c r="K72" i="6" s="1"/>
  <c r="H72" i="6"/>
  <c r="D72" i="6"/>
  <c r="E72" i="6" s="1"/>
  <c r="B72" i="6"/>
  <c r="AT71" i="6"/>
  <c r="AU71" i="6" s="1"/>
  <c r="AR71" i="6"/>
  <c r="AN71" i="6"/>
  <c r="AO71" i="6" s="1"/>
  <c r="AL71" i="6"/>
  <c r="AH71" i="6"/>
  <c r="AI71" i="6" s="1"/>
  <c r="AF71" i="6"/>
  <c r="AB71" i="6"/>
  <c r="AC71" i="6" s="1"/>
  <c r="Z71" i="6"/>
  <c r="V71" i="6"/>
  <c r="W71" i="6" s="1"/>
  <c r="T71" i="6"/>
  <c r="P71" i="6"/>
  <c r="Q71" i="6" s="1"/>
  <c r="N71" i="6"/>
  <c r="J71" i="6"/>
  <c r="K71" i="6" s="1"/>
  <c r="H71" i="6"/>
  <c r="D71" i="6"/>
  <c r="E71" i="6" s="1"/>
  <c r="B71" i="6"/>
  <c r="AT70" i="6"/>
  <c r="AU70" i="6" s="1"/>
  <c r="AR70" i="6"/>
  <c r="AN70" i="6"/>
  <c r="AO70" i="6" s="1"/>
  <c r="AL70" i="6"/>
  <c r="AH70" i="6"/>
  <c r="AI70" i="6" s="1"/>
  <c r="AF70" i="6"/>
  <c r="AB70" i="6"/>
  <c r="AC70" i="6" s="1"/>
  <c r="Z70" i="6"/>
  <c r="V70" i="6"/>
  <c r="W70" i="6" s="1"/>
  <c r="T70" i="6"/>
  <c r="P70" i="6"/>
  <c r="Q70" i="6" s="1"/>
  <c r="N70" i="6"/>
  <c r="J70" i="6"/>
  <c r="K70" i="6" s="1"/>
  <c r="H70" i="6"/>
  <c r="D70" i="6"/>
  <c r="E70" i="6" s="1"/>
  <c r="B70" i="6"/>
  <c r="AT69" i="6"/>
  <c r="AU69" i="6" s="1"/>
  <c r="AR69" i="6"/>
  <c r="AN69" i="6"/>
  <c r="AO69" i="6" s="1"/>
  <c r="AL69" i="6"/>
  <c r="AH69" i="6"/>
  <c r="AI69" i="6" s="1"/>
  <c r="AF69" i="6"/>
  <c r="AB69" i="6"/>
  <c r="AC69" i="6" s="1"/>
  <c r="Z69" i="6"/>
  <c r="V69" i="6"/>
  <c r="W69" i="6" s="1"/>
  <c r="T69" i="6"/>
  <c r="P69" i="6"/>
  <c r="Q69" i="6" s="1"/>
  <c r="N69" i="6"/>
  <c r="J69" i="6"/>
  <c r="K69" i="6" s="1"/>
  <c r="H69" i="6"/>
  <c r="D69" i="6"/>
  <c r="E69" i="6" s="1"/>
  <c r="B69" i="6"/>
  <c r="AT68" i="6"/>
  <c r="AU68" i="6" s="1"/>
  <c r="AR68" i="6"/>
  <c r="AN68" i="6"/>
  <c r="AO68" i="6" s="1"/>
  <c r="AL68" i="6"/>
  <c r="AH68" i="6"/>
  <c r="AI68" i="6" s="1"/>
  <c r="AF68" i="6"/>
  <c r="AB68" i="6"/>
  <c r="AC68" i="6" s="1"/>
  <c r="Z68" i="6"/>
  <c r="V68" i="6"/>
  <c r="W68" i="6" s="1"/>
  <c r="T68" i="6"/>
  <c r="P68" i="6"/>
  <c r="Q68" i="6" s="1"/>
  <c r="N68" i="6"/>
  <c r="J68" i="6"/>
  <c r="K68" i="6" s="1"/>
  <c r="H68" i="6"/>
  <c r="D68" i="6"/>
  <c r="E68" i="6" s="1"/>
  <c r="B68" i="6"/>
  <c r="AT67" i="6"/>
  <c r="AU67" i="6" s="1"/>
  <c r="AR67" i="6"/>
  <c r="AN67" i="6"/>
  <c r="AO67" i="6" s="1"/>
  <c r="AL67" i="6"/>
  <c r="AH67" i="6"/>
  <c r="AI67" i="6" s="1"/>
  <c r="AF67" i="6"/>
  <c r="AB67" i="6"/>
  <c r="AC67" i="6" s="1"/>
  <c r="Z67" i="6"/>
  <c r="V67" i="6"/>
  <c r="W67" i="6" s="1"/>
  <c r="T67" i="6"/>
  <c r="P67" i="6"/>
  <c r="Q67" i="6" s="1"/>
  <c r="N67" i="6"/>
  <c r="J67" i="6"/>
  <c r="K67" i="6" s="1"/>
  <c r="H67" i="6"/>
  <c r="D67" i="6"/>
  <c r="E67" i="6" s="1"/>
  <c r="B67" i="6"/>
  <c r="AT66" i="6"/>
  <c r="AU66" i="6" s="1"/>
  <c r="AR66" i="6"/>
  <c r="AN66" i="6"/>
  <c r="AO66" i="6" s="1"/>
  <c r="AL66" i="6"/>
  <c r="AH66" i="6"/>
  <c r="AI66" i="6" s="1"/>
  <c r="AF66" i="6"/>
  <c r="AB66" i="6"/>
  <c r="AC66" i="6" s="1"/>
  <c r="Z66" i="6"/>
  <c r="V66" i="6"/>
  <c r="W66" i="6" s="1"/>
  <c r="T66" i="6"/>
  <c r="P66" i="6"/>
  <c r="Q66" i="6" s="1"/>
  <c r="N66" i="6"/>
  <c r="J66" i="6"/>
  <c r="K66" i="6" s="1"/>
  <c r="H66" i="6"/>
  <c r="D66" i="6"/>
  <c r="E66" i="6" s="1"/>
  <c r="B66" i="6"/>
  <c r="AT65" i="6"/>
  <c r="AU65" i="6" s="1"/>
  <c r="AR65" i="6"/>
  <c r="AN65" i="6"/>
  <c r="AO65" i="6" s="1"/>
  <c r="AL65" i="6"/>
  <c r="AH65" i="6"/>
  <c r="AI65" i="6" s="1"/>
  <c r="AF65" i="6"/>
  <c r="AB65" i="6"/>
  <c r="AC65" i="6" s="1"/>
  <c r="Z65" i="6"/>
  <c r="V65" i="6"/>
  <c r="W65" i="6" s="1"/>
  <c r="T65" i="6"/>
  <c r="P65" i="6"/>
  <c r="Q65" i="6" s="1"/>
  <c r="N65" i="6"/>
  <c r="J65" i="6"/>
  <c r="K65" i="6" s="1"/>
  <c r="H65" i="6"/>
  <c r="D65" i="6"/>
  <c r="E65" i="6" s="1"/>
  <c r="B65" i="6"/>
  <c r="AT64" i="6"/>
  <c r="AU64" i="6" s="1"/>
  <c r="AR64" i="6"/>
  <c r="AN64" i="6"/>
  <c r="AO64" i="6" s="1"/>
  <c r="AL64" i="6"/>
  <c r="AH64" i="6"/>
  <c r="AI64" i="6" s="1"/>
  <c r="AF64" i="6"/>
  <c r="AB64" i="6"/>
  <c r="AC64" i="6" s="1"/>
  <c r="Z64" i="6"/>
  <c r="V64" i="6"/>
  <c r="W64" i="6" s="1"/>
  <c r="T64" i="6"/>
  <c r="P64" i="6"/>
  <c r="Q64" i="6" s="1"/>
  <c r="N64" i="6"/>
  <c r="J64" i="6"/>
  <c r="K64" i="6" s="1"/>
  <c r="H64" i="6"/>
  <c r="D64" i="6"/>
  <c r="E64" i="6" s="1"/>
  <c r="B64" i="6"/>
  <c r="AT63" i="6"/>
  <c r="AU63" i="6" s="1"/>
  <c r="AR63" i="6"/>
  <c r="AN63" i="6"/>
  <c r="AO63" i="6" s="1"/>
  <c r="AL63" i="6"/>
  <c r="AH63" i="6"/>
  <c r="AI63" i="6" s="1"/>
  <c r="AF63" i="6"/>
  <c r="AB63" i="6"/>
  <c r="AC63" i="6" s="1"/>
  <c r="Z63" i="6"/>
  <c r="V63" i="6"/>
  <c r="W63" i="6" s="1"/>
  <c r="T63" i="6"/>
  <c r="P63" i="6"/>
  <c r="Q63" i="6" s="1"/>
  <c r="N63" i="6"/>
  <c r="J63" i="6"/>
  <c r="K63" i="6" s="1"/>
  <c r="H63" i="6"/>
  <c r="D63" i="6"/>
  <c r="E63" i="6" s="1"/>
  <c r="B63" i="6"/>
  <c r="AT62" i="6"/>
  <c r="AU62" i="6" s="1"/>
  <c r="AR62" i="6"/>
  <c r="AN62" i="6"/>
  <c r="AO62" i="6" s="1"/>
  <c r="AL62" i="6"/>
  <c r="AH62" i="6"/>
  <c r="AI62" i="6" s="1"/>
  <c r="AF62" i="6"/>
  <c r="AB62" i="6"/>
  <c r="AC62" i="6" s="1"/>
  <c r="Z62" i="6"/>
  <c r="V62" i="6"/>
  <c r="W62" i="6" s="1"/>
  <c r="T62" i="6"/>
  <c r="P62" i="6"/>
  <c r="Q62" i="6" s="1"/>
  <c r="N62" i="6"/>
  <c r="J62" i="6"/>
  <c r="K62" i="6" s="1"/>
  <c r="H62" i="6"/>
  <c r="D62" i="6"/>
  <c r="E62" i="6" s="1"/>
  <c r="B62" i="6"/>
  <c r="AT61" i="6"/>
  <c r="AU61" i="6" s="1"/>
  <c r="AR61" i="6"/>
  <c r="AN61" i="6"/>
  <c r="AO61" i="6" s="1"/>
  <c r="AL61" i="6"/>
  <c r="AH61" i="6"/>
  <c r="AI61" i="6" s="1"/>
  <c r="AF61" i="6"/>
  <c r="AB61" i="6"/>
  <c r="AC61" i="6" s="1"/>
  <c r="Z61" i="6"/>
  <c r="V61" i="6"/>
  <c r="W61" i="6" s="1"/>
  <c r="T61" i="6"/>
  <c r="P61" i="6"/>
  <c r="Q61" i="6" s="1"/>
  <c r="N61" i="6"/>
  <c r="J61" i="6"/>
  <c r="K61" i="6" s="1"/>
  <c r="H61" i="6"/>
  <c r="D61" i="6"/>
  <c r="E61" i="6" s="1"/>
  <c r="B61" i="6"/>
  <c r="AT60" i="6"/>
  <c r="AU60" i="6" s="1"/>
  <c r="AR60" i="6"/>
  <c r="AN60" i="6"/>
  <c r="AO60" i="6" s="1"/>
  <c r="AL60" i="6"/>
  <c r="AH60" i="6"/>
  <c r="AI60" i="6" s="1"/>
  <c r="AF60" i="6"/>
  <c r="AB60" i="6"/>
  <c r="Z60" i="6"/>
  <c r="V60" i="6"/>
  <c r="W60" i="6" s="1"/>
  <c r="T60" i="6"/>
  <c r="P60" i="6"/>
  <c r="Q60" i="6" s="1"/>
  <c r="N60" i="6"/>
  <c r="J60" i="6"/>
  <c r="K60" i="6" s="1"/>
  <c r="H60" i="6"/>
  <c r="D60" i="6"/>
  <c r="E60" i="6" s="1"/>
  <c r="B60" i="6"/>
  <c r="AR59" i="6"/>
  <c r="AL59" i="6"/>
  <c r="AF59" i="6"/>
  <c r="Z59" i="6"/>
  <c r="T59" i="6"/>
  <c r="N59" i="6"/>
  <c r="H59" i="6"/>
  <c r="B59" i="6"/>
  <c r="AT53" i="6"/>
  <c r="AU53" i="6" s="1"/>
  <c r="AR53" i="6"/>
  <c r="AN53" i="6"/>
  <c r="AO53" i="6" s="1"/>
  <c r="AL53" i="6"/>
  <c r="AH53" i="6"/>
  <c r="AI53" i="6" s="1"/>
  <c r="AF53" i="6"/>
  <c r="AB53" i="6"/>
  <c r="AC53" i="6" s="1"/>
  <c r="Z53" i="6"/>
  <c r="V53" i="6"/>
  <c r="W53" i="6" s="1"/>
  <c r="T53" i="6"/>
  <c r="P53" i="6"/>
  <c r="Q53" i="6" s="1"/>
  <c r="N53" i="6"/>
  <c r="J53" i="6"/>
  <c r="K53" i="6" s="1"/>
  <c r="H53" i="6"/>
  <c r="D53" i="6"/>
  <c r="E53" i="6" s="1"/>
  <c r="B53" i="6"/>
  <c r="AT52" i="6"/>
  <c r="AU52" i="6" s="1"/>
  <c r="AR52" i="6"/>
  <c r="AN52" i="6"/>
  <c r="AO52" i="6" s="1"/>
  <c r="AL52" i="6"/>
  <c r="AH52" i="6"/>
  <c r="AI52" i="6" s="1"/>
  <c r="AF52" i="6"/>
  <c r="AB52" i="6"/>
  <c r="AC52" i="6" s="1"/>
  <c r="Z52" i="6"/>
  <c r="V52" i="6"/>
  <c r="W52" i="6" s="1"/>
  <c r="T52" i="6"/>
  <c r="P52" i="6"/>
  <c r="Q52" i="6" s="1"/>
  <c r="N52" i="6"/>
  <c r="J52" i="6"/>
  <c r="K52" i="6" s="1"/>
  <c r="H52" i="6"/>
  <c r="D52" i="6"/>
  <c r="E52" i="6" s="1"/>
  <c r="B52" i="6"/>
  <c r="AT51" i="6"/>
  <c r="AU51" i="6" s="1"/>
  <c r="AR51" i="6"/>
  <c r="AN51" i="6"/>
  <c r="AO51" i="6" s="1"/>
  <c r="AL51" i="6"/>
  <c r="AH51" i="6"/>
  <c r="AI51" i="6" s="1"/>
  <c r="AF51" i="6"/>
  <c r="AB51" i="6"/>
  <c r="AC51" i="6" s="1"/>
  <c r="Z51" i="6"/>
  <c r="V51" i="6"/>
  <c r="W51" i="6" s="1"/>
  <c r="T51" i="6"/>
  <c r="P51" i="6"/>
  <c r="Q51" i="6" s="1"/>
  <c r="N51" i="6"/>
  <c r="J51" i="6"/>
  <c r="K51" i="6" s="1"/>
  <c r="H51" i="6"/>
  <c r="D51" i="6"/>
  <c r="E51" i="6" s="1"/>
  <c r="B51" i="6"/>
  <c r="AT50" i="6"/>
  <c r="AU50" i="6" s="1"/>
  <c r="AR50" i="6"/>
  <c r="AN50" i="6"/>
  <c r="AO50" i="6" s="1"/>
  <c r="AL50" i="6"/>
  <c r="AH50" i="6"/>
  <c r="AI50" i="6" s="1"/>
  <c r="AF50" i="6"/>
  <c r="AB50" i="6"/>
  <c r="AC50" i="6" s="1"/>
  <c r="Z50" i="6"/>
  <c r="V50" i="6"/>
  <c r="W50" i="6" s="1"/>
  <c r="T50" i="6"/>
  <c r="P50" i="6"/>
  <c r="Q50" i="6" s="1"/>
  <c r="N50" i="6"/>
  <c r="J50" i="6"/>
  <c r="K50" i="6" s="1"/>
  <c r="H50" i="6"/>
  <c r="D50" i="6"/>
  <c r="E50" i="6" s="1"/>
  <c r="B50" i="6"/>
  <c r="AT49" i="6"/>
  <c r="AU49" i="6" s="1"/>
  <c r="AR49" i="6"/>
  <c r="AN49" i="6"/>
  <c r="AO49" i="6" s="1"/>
  <c r="AL49" i="6"/>
  <c r="AH49" i="6"/>
  <c r="AI49" i="6" s="1"/>
  <c r="AF49" i="6"/>
  <c r="AB49" i="6"/>
  <c r="AC49" i="6" s="1"/>
  <c r="Z49" i="6"/>
  <c r="V49" i="6"/>
  <c r="W49" i="6" s="1"/>
  <c r="T49" i="6"/>
  <c r="P49" i="6"/>
  <c r="Q49" i="6" s="1"/>
  <c r="N49" i="6"/>
  <c r="J49" i="6"/>
  <c r="K49" i="6" s="1"/>
  <c r="H49" i="6"/>
  <c r="D49" i="6"/>
  <c r="E49" i="6" s="1"/>
  <c r="B49" i="6"/>
  <c r="AT48" i="6"/>
  <c r="AU48" i="6" s="1"/>
  <c r="AR48" i="6"/>
  <c r="AN48" i="6"/>
  <c r="AO48" i="6" s="1"/>
  <c r="AL48" i="6"/>
  <c r="AH48" i="6"/>
  <c r="AI48" i="6" s="1"/>
  <c r="AF48" i="6"/>
  <c r="AB48" i="6"/>
  <c r="AC48" i="6" s="1"/>
  <c r="Z48" i="6"/>
  <c r="V48" i="6"/>
  <c r="W48" i="6" s="1"/>
  <c r="T48" i="6"/>
  <c r="P48" i="6"/>
  <c r="Q48" i="6" s="1"/>
  <c r="N48" i="6"/>
  <c r="J48" i="6"/>
  <c r="K48" i="6" s="1"/>
  <c r="H48" i="6"/>
  <c r="D48" i="6"/>
  <c r="E48" i="6" s="1"/>
  <c r="B48" i="6"/>
  <c r="AT47" i="6"/>
  <c r="AU47" i="6" s="1"/>
  <c r="AR47" i="6"/>
  <c r="AN47" i="6"/>
  <c r="AO47" i="6" s="1"/>
  <c r="AL47" i="6"/>
  <c r="AH47" i="6"/>
  <c r="AI47" i="6" s="1"/>
  <c r="AF47" i="6"/>
  <c r="AB47" i="6"/>
  <c r="AC47" i="6" s="1"/>
  <c r="Z47" i="6"/>
  <c r="V47" i="6"/>
  <c r="W47" i="6" s="1"/>
  <c r="T47" i="6"/>
  <c r="P47" i="6"/>
  <c r="Q47" i="6" s="1"/>
  <c r="N47" i="6"/>
  <c r="J47" i="6"/>
  <c r="K47" i="6" s="1"/>
  <c r="H47" i="6"/>
  <c r="D47" i="6"/>
  <c r="E47" i="6" s="1"/>
  <c r="B47" i="6"/>
  <c r="AT46" i="6"/>
  <c r="AU46" i="6" s="1"/>
  <c r="AR46" i="6"/>
  <c r="AN46" i="6"/>
  <c r="AO46" i="6" s="1"/>
  <c r="AL46" i="6"/>
  <c r="AH46" i="6"/>
  <c r="AI46" i="6" s="1"/>
  <c r="AF46" i="6"/>
  <c r="AB46" i="6"/>
  <c r="AC46" i="6" s="1"/>
  <c r="Z46" i="6"/>
  <c r="V46" i="6"/>
  <c r="W46" i="6" s="1"/>
  <c r="T46" i="6"/>
  <c r="P46" i="6"/>
  <c r="Q46" i="6" s="1"/>
  <c r="N46" i="6"/>
  <c r="J46" i="6"/>
  <c r="K46" i="6" s="1"/>
  <c r="H46" i="6"/>
  <c r="D46" i="6"/>
  <c r="E46" i="6" s="1"/>
  <c r="B46" i="6"/>
  <c r="AT45" i="6"/>
  <c r="AU45" i="6" s="1"/>
  <c r="AR45" i="6"/>
  <c r="AN45" i="6"/>
  <c r="AO45" i="6" s="1"/>
  <c r="AL45" i="6"/>
  <c r="AH45" i="6"/>
  <c r="AI45" i="6" s="1"/>
  <c r="AF45" i="6"/>
  <c r="AB45" i="6"/>
  <c r="AC45" i="6" s="1"/>
  <c r="Z45" i="6"/>
  <c r="V45" i="6"/>
  <c r="W45" i="6" s="1"/>
  <c r="T45" i="6"/>
  <c r="P45" i="6"/>
  <c r="Q45" i="6" s="1"/>
  <c r="N45" i="6"/>
  <c r="J45" i="6"/>
  <c r="K45" i="6" s="1"/>
  <c r="H45" i="6"/>
  <c r="D45" i="6"/>
  <c r="E45" i="6" s="1"/>
  <c r="B45" i="6"/>
  <c r="AT44" i="6"/>
  <c r="AU44" i="6" s="1"/>
  <c r="AR44" i="6"/>
  <c r="AN44" i="6"/>
  <c r="AO44" i="6" s="1"/>
  <c r="AL44" i="6"/>
  <c r="AH44" i="6"/>
  <c r="AI44" i="6" s="1"/>
  <c r="AF44" i="6"/>
  <c r="AB44" i="6"/>
  <c r="AC44" i="6" s="1"/>
  <c r="Z44" i="6"/>
  <c r="V44" i="6"/>
  <c r="W44" i="6" s="1"/>
  <c r="T44" i="6"/>
  <c r="P44" i="6"/>
  <c r="Q44" i="6" s="1"/>
  <c r="N44" i="6"/>
  <c r="J44" i="6"/>
  <c r="K44" i="6" s="1"/>
  <c r="H44" i="6"/>
  <c r="D44" i="6"/>
  <c r="E44" i="6" s="1"/>
  <c r="B44" i="6"/>
  <c r="AT43" i="6"/>
  <c r="AU43" i="6" s="1"/>
  <c r="AR43" i="6"/>
  <c r="AN43" i="6"/>
  <c r="AO43" i="6" s="1"/>
  <c r="AL43" i="6"/>
  <c r="AH43" i="6"/>
  <c r="AI43" i="6" s="1"/>
  <c r="AF43" i="6"/>
  <c r="AB43" i="6"/>
  <c r="AC43" i="6" s="1"/>
  <c r="Z43" i="6"/>
  <c r="V43" i="6"/>
  <c r="W43" i="6" s="1"/>
  <c r="T43" i="6"/>
  <c r="P43" i="6"/>
  <c r="Q43" i="6" s="1"/>
  <c r="N43" i="6"/>
  <c r="J43" i="6"/>
  <c r="K43" i="6" s="1"/>
  <c r="H43" i="6"/>
  <c r="D43" i="6"/>
  <c r="E43" i="6" s="1"/>
  <c r="B43" i="6"/>
  <c r="AT42" i="6"/>
  <c r="AU42" i="6" s="1"/>
  <c r="AR42" i="6"/>
  <c r="AN42" i="6"/>
  <c r="AO42" i="6" s="1"/>
  <c r="AL42" i="6"/>
  <c r="AH42" i="6"/>
  <c r="AI42" i="6" s="1"/>
  <c r="AF42" i="6"/>
  <c r="AB42" i="6"/>
  <c r="AC42" i="6" s="1"/>
  <c r="Z42" i="6"/>
  <c r="V42" i="6"/>
  <c r="W42" i="6" s="1"/>
  <c r="T42" i="6"/>
  <c r="P42" i="6"/>
  <c r="Q42" i="6" s="1"/>
  <c r="N42" i="6"/>
  <c r="J42" i="6"/>
  <c r="K42" i="6" s="1"/>
  <c r="H42" i="6"/>
  <c r="D42" i="6"/>
  <c r="E42" i="6" s="1"/>
  <c r="B42" i="6"/>
  <c r="AT41" i="6"/>
  <c r="AU41" i="6" s="1"/>
  <c r="AR41" i="6"/>
  <c r="AN41" i="6"/>
  <c r="AO41" i="6" s="1"/>
  <c r="AL41" i="6"/>
  <c r="AH41" i="6"/>
  <c r="AI41" i="6" s="1"/>
  <c r="AF41" i="6"/>
  <c r="AB41" i="6"/>
  <c r="AC41" i="6" s="1"/>
  <c r="Z41" i="6"/>
  <c r="V41" i="6"/>
  <c r="W41" i="6" s="1"/>
  <c r="T41" i="6"/>
  <c r="P41" i="6"/>
  <c r="Q41" i="6" s="1"/>
  <c r="N41" i="6"/>
  <c r="J41" i="6"/>
  <c r="K41" i="6" s="1"/>
  <c r="H41" i="6"/>
  <c r="D41" i="6"/>
  <c r="E41" i="6" s="1"/>
  <c r="B41" i="6"/>
  <c r="AT40" i="6"/>
  <c r="AU40" i="6" s="1"/>
  <c r="AR40" i="6"/>
  <c r="AN40" i="6"/>
  <c r="AO40" i="6" s="1"/>
  <c r="AL40" i="6"/>
  <c r="AH40" i="6"/>
  <c r="AI40" i="6" s="1"/>
  <c r="AF40" i="6"/>
  <c r="AB40" i="6"/>
  <c r="AC40" i="6" s="1"/>
  <c r="Z40" i="6"/>
  <c r="V40" i="6"/>
  <c r="W40" i="6" s="1"/>
  <c r="T40" i="6"/>
  <c r="P40" i="6"/>
  <c r="Q40" i="6" s="1"/>
  <c r="N40" i="6"/>
  <c r="J40" i="6"/>
  <c r="K40" i="6" s="1"/>
  <c r="H40" i="6"/>
  <c r="D40" i="6"/>
  <c r="E40" i="6" s="1"/>
  <c r="B40" i="6"/>
  <c r="AT39" i="6"/>
  <c r="AU39" i="6" s="1"/>
  <c r="AR39" i="6"/>
  <c r="AN39" i="6"/>
  <c r="AO39" i="6" s="1"/>
  <c r="AL39" i="6"/>
  <c r="AH39" i="6"/>
  <c r="AI39" i="6" s="1"/>
  <c r="AF39" i="6"/>
  <c r="AB39" i="6"/>
  <c r="AC39" i="6" s="1"/>
  <c r="Z39" i="6"/>
  <c r="V39" i="6"/>
  <c r="W39" i="6" s="1"/>
  <c r="T39" i="6"/>
  <c r="P39" i="6"/>
  <c r="Q39" i="6" s="1"/>
  <c r="N39" i="6"/>
  <c r="J39" i="6"/>
  <c r="K39" i="6" s="1"/>
  <c r="H39" i="6"/>
  <c r="D39" i="6"/>
  <c r="E39" i="6" s="1"/>
  <c r="B39" i="6"/>
  <c r="AT38" i="6"/>
  <c r="AU38" i="6" s="1"/>
  <c r="AR38" i="6"/>
  <c r="AN38" i="6"/>
  <c r="AO38" i="6" s="1"/>
  <c r="AL38" i="6"/>
  <c r="AH38" i="6"/>
  <c r="AI38" i="6" s="1"/>
  <c r="AF38" i="6"/>
  <c r="AB38" i="6"/>
  <c r="AC38" i="6" s="1"/>
  <c r="Z38" i="6"/>
  <c r="V38" i="6"/>
  <c r="W38" i="6" s="1"/>
  <c r="T38" i="6"/>
  <c r="P38" i="6"/>
  <c r="Q38" i="6" s="1"/>
  <c r="N38" i="6"/>
  <c r="J38" i="6"/>
  <c r="K38" i="6" s="1"/>
  <c r="H38" i="6"/>
  <c r="D38" i="6"/>
  <c r="E38" i="6" s="1"/>
  <c r="B38" i="6"/>
  <c r="AT37" i="6"/>
  <c r="AU37" i="6" s="1"/>
  <c r="AR37" i="6"/>
  <c r="AN37" i="6"/>
  <c r="AO37" i="6" s="1"/>
  <c r="AL37" i="6"/>
  <c r="AH37" i="6"/>
  <c r="AI37" i="6" s="1"/>
  <c r="AF37" i="6"/>
  <c r="AB37" i="6"/>
  <c r="AC37" i="6" s="1"/>
  <c r="Z37" i="6"/>
  <c r="V37" i="6"/>
  <c r="W37" i="6" s="1"/>
  <c r="T37" i="6"/>
  <c r="P37" i="6"/>
  <c r="Q37" i="6" s="1"/>
  <c r="N37" i="6"/>
  <c r="J37" i="6"/>
  <c r="K37" i="6" s="1"/>
  <c r="H37" i="6"/>
  <c r="D37" i="6"/>
  <c r="E37" i="6" s="1"/>
  <c r="B37" i="6"/>
  <c r="AT36" i="6"/>
  <c r="AU36" i="6" s="1"/>
  <c r="AR36" i="6"/>
  <c r="AN36" i="6"/>
  <c r="AO36" i="6" s="1"/>
  <c r="AL36" i="6"/>
  <c r="AH36" i="6"/>
  <c r="AI36" i="6" s="1"/>
  <c r="AF36" i="6"/>
  <c r="AB36" i="6"/>
  <c r="AC36" i="6" s="1"/>
  <c r="Z36" i="6"/>
  <c r="V36" i="6"/>
  <c r="W36" i="6" s="1"/>
  <c r="T36" i="6"/>
  <c r="P36" i="6"/>
  <c r="Q36" i="6" s="1"/>
  <c r="N36" i="6"/>
  <c r="J36" i="6"/>
  <c r="K36" i="6" s="1"/>
  <c r="H36" i="6"/>
  <c r="D36" i="6"/>
  <c r="E36" i="6" s="1"/>
  <c r="B36" i="6"/>
  <c r="AT35" i="6"/>
  <c r="AU35" i="6" s="1"/>
  <c r="AR35" i="6"/>
  <c r="AN35" i="6"/>
  <c r="AO35" i="6" s="1"/>
  <c r="AL35" i="6"/>
  <c r="AH35" i="6"/>
  <c r="AI35" i="6" s="1"/>
  <c r="AF35" i="6"/>
  <c r="AB35" i="6"/>
  <c r="AC35" i="6" s="1"/>
  <c r="Z35" i="6"/>
  <c r="V35" i="6"/>
  <c r="W35" i="6" s="1"/>
  <c r="T35" i="6"/>
  <c r="P35" i="6"/>
  <c r="Q35" i="6" s="1"/>
  <c r="N35" i="6"/>
  <c r="J35" i="6"/>
  <c r="K35" i="6" s="1"/>
  <c r="H35" i="6"/>
  <c r="D35" i="6"/>
  <c r="E35" i="6" s="1"/>
  <c r="B35" i="6"/>
  <c r="AT34" i="6"/>
  <c r="AU34" i="6" s="1"/>
  <c r="AR34" i="6"/>
  <c r="AN34" i="6"/>
  <c r="AO34" i="6" s="1"/>
  <c r="AL34" i="6"/>
  <c r="AH34" i="6"/>
  <c r="AI34" i="6" s="1"/>
  <c r="AF34" i="6"/>
  <c r="AB34" i="6"/>
  <c r="AC34" i="6" s="1"/>
  <c r="Z34" i="6"/>
  <c r="V34" i="6"/>
  <c r="W34" i="6" s="1"/>
  <c r="T34" i="6"/>
  <c r="P34" i="6"/>
  <c r="Q34" i="6" s="1"/>
  <c r="N34" i="6"/>
  <c r="J34" i="6"/>
  <c r="K34" i="6" s="1"/>
  <c r="H34" i="6"/>
  <c r="D34" i="6"/>
  <c r="E34" i="6" s="1"/>
  <c r="B34" i="6"/>
  <c r="AT27" i="6"/>
  <c r="AU27" i="6" s="1"/>
  <c r="AR27" i="6"/>
  <c r="AN27" i="6"/>
  <c r="AO27" i="6" s="1"/>
  <c r="AL27" i="6"/>
  <c r="AH27" i="6"/>
  <c r="AI27" i="6" s="1"/>
  <c r="AF27" i="6"/>
  <c r="AB27" i="6"/>
  <c r="AC27" i="6" s="1"/>
  <c r="Z27" i="6"/>
  <c r="V27" i="6"/>
  <c r="W27" i="6" s="1"/>
  <c r="T27" i="6"/>
  <c r="P27" i="6"/>
  <c r="Q27" i="6" s="1"/>
  <c r="N27" i="6"/>
  <c r="J27" i="6"/>
  <c r="K27" i="6" s="1"/>
  <c r="H27" i="6"/>
  <c r="D27" i="6"/>
  <c r="E27" i="6" s="1"/>
  <c r="B27" i="6"/>
  <c r="AT26" i="6"/>
  <c r="AU26" i="6" s="1"/>
  <c r="AR26" i="6"/>
  <c r="AN26" i="6"/>
  <c r="AO26" i="6" s="1"/>
  <c r="AL26" i="6"/>
  <c r="AH26" i="6"/>
  <c r="AI26" i="6" s="1"/>
  <c r="AF26" i="6"/>
  <c r="AB26" i="6"/>
  <c r="AC26" i="6" s="1"/>
  <c r="Z26" i="6"/>
  <c r="V26" i="6"/>
  <c r="W26" i="6" s="1"/>
  <c r="T26" i="6"/>
  <c r="P26" i="6"/>
  <c r="Q26" i="6" s="1"/>
  <c r="N26" i="6"/>
  <c r="J26" i="6"/>
  <c r="K26" i="6" s="1"/>
  <c r="H26" i="6"/>
  <c r="D26" i="6"/>
  <c r="E26" i="6" s="1"/>
  <c r="B26" i="6"/>
  <c r="AT25" i="6"/>
  <c r="AU25" i="6" s="1"/>
  <c r="AR25" i="6"/>
  <c r="AN25" i="6"/>
  <c r="AO25" i="6" s="1"/>
  <c r="AL25" i="6"/>
  <c r="AH25" i="6"/>
  <c r="AI25" i="6" s="1"/>
  <c r="AF25" i="6"/>
  <c r="AB25" i="6"/>
  <c r="AC25" i="6" s="1"/>
  <c r="Z25" i="6"/>
  <c r="V25" i="6"/>
  <c r="W25" i="6" s="1"/>
  <c r="T25" i="6"/>
  <c r="P25" i="6"/>
  <c r="Q25" i="6" s="1"/>
  <c r="N25" i="6"/>
  <c r="J25" i="6"/>
  <c r="K25" i="6" s="1"/>
  <c r="H25" i="6"/>
  <c r="D25" i="6"/>
  <c r="E25" i="6" s="1"/>
  <c r="B25" i="6"/>
  <c r="AT24" i="6"/>
  <c r="AU24" i="6" s="1"/>
  <c r="AR24" i="6"/>
  <c r="AN24" i="6"/>
  <c r="AO24" i="6" s="1"/>
  <c r="AL24" i="6"/>
  <c r="AH24" i="6"/>
  <c r="AI24" i="6" s="1"/>
  <c r="AF24" i="6"/>
  <c r="AB24" i="6"/>
  <c r="AC24" i="6" s="1"/>
  <c r="Z24" i="6"/>
  <c r="V24" i="6"/>
  <c r="W24" i="6" s="1"/>
  <c r="T24" i="6"/>
  <c r="P24" i="6"/>
  <c r="Q24" i="6" s="1"/>
  <c r="N24" i="6"/>
  <c r="J24" i="6"/>
  <c r="K24" i="6" s="1"/>
  <c r="H24" i="6"/>
  <c r="D24" i="6"/>
  <c r="E24" i="6" s="1"/>
  <c r="B24" i="6"/>
  <c r="AT23" i="6"/>
  <c r="AU23" i="6" s="1"/>
  <c r="AR23" i="6"/>
  <c r="AN23" i="6"/>
  <c r="AO23" i="6" s="1"/>
  <c r="AL23" i="6"/>
  <c r="AH23" i="6"/>
  <c r="AI23" i="6" s="1"/>
  <c r="AF23" i="6"/>
  <c r="AB23" i="6"/>
  <c r="AC23" i="6" s="1"/>
  <c r="Z23" i="6"/>
  <c r="V23" i="6"/>
  <c r="W23" i="6" s="1"/>
  <c r="T23" i="6"/>
  <c r="P23" i="6"/>
  <c r="Q23" i="6" s="1"/>
  <c r="N23" i="6"/>
  <c r="J23" i="6"/>
  <c r="K23" i="6" s="1"/>
  <c r="H23" i="6"/>
  <c r="D23" i="6"/>
  <c r="E23" i="6" s="1"/>
  <c r="B23" i="6"/>
  <c r="AT22" i="6"/>
  <c r="AU22" i="6" s="1"/>
  <c r="AR22" i="6"/>
  <c r="AN22" i="6"/>
  <c r="AO22" i="6" s="1"/>
  <c r="AL22" i="6"/>
  <c r="AH22" i="6"/>
  <c r="AI22" i="6" s="1"/>
  <c r="AF22" i="6"/>
  <c r="AB22" i="6"/>
  <c r="AC22" i="6" s="1"/>
  <c r="Z22" i="6"/>
  <c r="V22" i="6"/>
  <c r="W22" i="6" s="1"/>
  <c r="T22" i="6"/>
  <c r="P22" i="6"/>
  <c r="Q22" i="6" s="1"/>
  <c r="N22" i="6"/>
  <c r="J22" i="6"/>
  <c r="K22" i="6" s="1"/>
  <c r="H22" i="6"/>
  <c r="D22" i="6"/>
  <c r="E22" i="6" s="1"/>
  <c r="B22" i="6"/>
  <c r="AT21" i="6"/>
  <c r="AU21" i="6" s="1"/>
  <c r="AR21" i="6"/>
  <c r="AN21" i="6"/>
  <c r="AO21" i="6" s="1"/>
  <c r="AL21" i="6"/>
  <c r="AH21" i="6"/>
  <c r="AI21" i="6" s="1"/>
  <c r="AF21" i="6"/>
  <c r="AB21" i="6"/>
  <c r="AC21" i="6" s="1"/>
  <c r="Z21" i="6"/>
  <c r="V21" i="6"/>
  <c r="W21" i="6" s="1"/>
  <c r="T21" i="6"/>
  <c r="P21" i="6"/>
  <c r="Q21" i="6" s="1"/>
  <c r="N21" i="6"/>
  <c r="J21" i="6"/>
  <c r="K21" i="6" s="1"/>
  <c r="H21" i="6"/>
  <c r="D21" i="6"/>
  <c r="E21" i="6" s="1"/>
  <c r="B21" i="6"/>
  <c r="AT20" i="6"/>
  <c r="AU20" i="6" s="1"/>
  <c r="AR20" i="6"/>
  <c r="AN20" i="6"/>
  <c r="AO20" i="6" s="1"/>
  <c r="AL20" i="6"/>
  <c r="AH20" i="6"/>
  <c r="AI20" i="6" s="1"/>
  <c r="AF20" i="6"/>
  <c r="AB20" i="6"/>
  <c r="AC20" i="6" s="1"/>
  <c r="Z20" i="6"/>
  <c r="V20" i="6"/>
  <c r="W20" i="6" s="1"/>
  <c r="T20" i="6"/>
  <c r="P20" i="6"/>
  <c r="Q20" i="6" s="1"/>
  <c r="N20" i="6"/>
  <c r="J20" i="6"/>
  <c r="K20" i="6" s="1"/>
  <c r="H20" i="6"/>
  <c r="D20" i="6"/>
  <c r="E20" i="6" s="1"/>
  <c r="B20" i="6"/>
  <c r="AT19" i="6"/>
  <c r="AU19" i="6" s="1"/>
  <c r="AR19" i="6"/>
  <c r="AN19" i="6"/>
  <c r="AO19" i="6" s="1"/>
  <c r="AL19" i="6"/>
  <c r="AH19" i="6"/>
  <c r="AI19" i="6" s="1"/>
  <c r="AF19" i="6"/>
  <c r="AB19" i="6"/>
  <c r="AC19" i="6" s="1"/>
  <c r="Z19" i="6"/>
  <c r="V19" i="6"/>
  <c r="W19" i="6" s="1"/>
  <c r="T19" i="6"/>
  <c r="P19" i="6"/>
  <c r="Q19" i="6" s="1"/>
  <c r="N19" i="6"/>
  <c r="J19" i="6"/>
  <c r="K19" i="6" s="1"/>
  <c r="H19" i="6"/>
  <c r="D19" i="6"/>
  <c r="E19" i="6" s="1"/>
  <c r="B19" i="6"/>
  <c r="AT18" i="6"/>
  <c r="AU18" i="6" s="1"/>
  <c r="AR18" i="6"/>
  <c r="AN18" i="6"/>
  <c r="AO18" i="6" s="1"/>
  <c r="AL18" i="6"/>
  <c r="AH18" i="6"/>
  <c r="AI18" i="6" s="1"/>
  <c r="AF18" i="6"/>
  <c r="AB18" i="6"/>
  <c r="AC18" i="6" s="1"/>
  <c r="Z18" i="6"/>
  <c r="V18" i="6"/>
  <c r="W18" i="6" s="1"/>
  <c r="T18" i="6"/>
  <c r="P18" i="6"/>
  <c r="Q18" i="6" s="1"/>
  <c r="N18" i="6"/>
  <c r="J18" i="6"/>
  <c r="K18" i="6" s="1"/>
  <c r="H18" i="6"/>
  <c r="D18" i="6"/>
  <c r="E18" i="6" s="1"/>
  <c r="B18" i="6"/>
  <c r="AT17" i="6"/>
  <c r="AU17" i="6" s="1"/>
  <c r="AR17" i="6"/>
  <c r="AN17" i="6"/>
  <c r="AO17" i="6" s="1"/>
  <c r="AL17" i="6"/>
  <c r="AH17" i="6"/>
  <c r="AI17" i="6" s="1"/>
  <c r="AF17" i="6"/>
  <c r="AB17" i="6"/>
  <c r="AC17" i="6" s="1"/>
  <c r="Z17" i="6"/>
  <c r="V17" i="6"/>
  <c r="W17" i="6" s="1"/>
  <c r="T17" i="6"/>
  <c r="P17" i="6"/>
  <c r="Q17" i="6" s="1"/>
  <c r="N17" i="6"/>
  <c r="J17" i="6"/>
  <c r="K17" i="6" s="1"/>
  <c r="H17" i="6"/>
  <c r="D17" i="6"/>
  <c r="E17" i="6" s="1"/>
  <c r="B17" i="6"/>
  <c r="AT16" i="6"/>
  <c r="AU16" i="6" s="1"/>
  <c r="AR16" i="6"/>
  <c r="AN16" i="6"/>
  <c r="AO16" i="6" s="1"/>
  <c r="AL16" i="6"/>
  <c r="AH16" i="6"/>
  <c r="AI16" i="6" s="1"/>
  <c r="AF16" i="6"/>
  <c r="AB16" i="6"/>
  <c r="AC16" i="6" s="1"/>
  <c r="Z16" i="6"/>
  <c r="V16" i="6"/>
  <c r="W16" i="6" s="1"/>
  <c r="T16" i="6"/>
  <c r="P16" i="6"/>
  <c r="Q16" i="6" s="1"/>
  <c r="N16" i="6"/>
  <c r="J16" i="6"/>
  <c r="K16" i="6" s="1"/>
  <c r="H16" i="6"/>
  <c r="D16" i="6"/>
  <c r="E16" i="6" s="1"/>
  <c r="B16" i="6"/>
  <c r="AT15" i="6"/>
  <c r="AU15" i="6" s="1"/>
  <c r="AR15" i="6"/>
  <c r="AN15" i="6"/>
  <c r="AO15" i="6" s="1"/>
  <c r="AL15" i="6"/>
  <c r="AH15" i="6"/>
  <c r="AI15" i="6" s="1"/>
  <c r="AF15" i="6"/>
  <c r="AB15" i="6"/>
  <c r="AC15" i="6" s="1"/>
  <c r="Z15" i="6"/>
  <c r="V15" i="6"/>
  <c r="W15" i="6" s="1"/>
  <c r="T15" i="6"/>
  <c r="P15" i="6"/>
  <c r="Q15" i="6" s="1"/>
  <c r="N15" i="6"/>
  <c r="J15" i="6"/>
  <c r="K15" i="6" s="1"/>
  <c r="H15" i="6"/>
  <c r="D15" i="6"/>
  <c r="E15" i="6" s="1"/>
  <c r="B15" i="6"/>
  <c r="AT14" i="6"/>
  <c r="AU14" i="6" s="1"/>
  <c r="AR14" i="6"/>
  <c r="AN14" i="6"/>
  <c r="AO14" i="6" s="1"/>
  <c r="AL14" i="6"/>
  <c r="AH14" i="6"/>
  <c r="AI14" i="6" s="1"/>
  <c r="AF14" i="6"/>
  <c r="AB14" i="6"/>
  <c r="AC14" i="6" s="1"/>
  <c r="Z14" i="6"/>
  <c r="V14" i="6"/>
  <c r="W14" i="6" s="1"/>
  <c r="T14" i="6"/>
  <c r="P14" i="6"/>
  <c r="Q14" i="6" s="1"/>
  <c r="N14" i="6"/>
  <c r="J14" i="6"/>
  <c r="K14" i="6" s="1"/>
  <c r="H14" i="6"/>
  <c r="D14" i="6"/>
  <c r="E14" i="6" s="1"/>
  <c r="B14" i="6"/>
  <c r="AT13" i="6"/>
  <c r="AU13" i="6" s="1"/>
  <c r="AR13" i="6"/>
  <c r="AN13" i="6"/>
  <c r="AO13" i="6" s="1"/>
  <c r="AL13" i="6"/>
  <c r="AH13" i="6"/>
  <c r="AI13" i="6" s="1"/>
  <c r="AF13" i="6"/>
  <c r="AB13" i="6"/>
  <c r="AC13" i="6" s="1"/>
  <c r="Z13" i="6"/>
  <c r="V13" i="6"/>
  <c r="W13" i="6" s="1"/>
  <c r="T13" i="6"/>
  <c r="P13" i="6"/>
  <c r="Q13" i="6" s="1"/>
  <c r="N13" i="6"/>
  <c r="J13" i="6"/>
  <c r="K13" i="6" s="1"/>
  <c r="H13" i="6"/>
  <c r="D13" i="6"/>
  <c r="E13" i="6" s="1"/>
  <c r="B13" i="6"/>
  <c r="AT12" i="6"/>
  <c r="AU12" i="6" s="1"/>
  <c r="AR12" i="6"/>
  <c r="AN12" i="6"/>
  <c r="AO12" i="6" s="1"/>
  <c r="AL12" i="6"/>
  <c r="AH12" i="6"/>
  <c r="AI12" i="6" s="1"/>
  <c r="AF12" i="6"/>
  <c r="AB12" i="6"/>
  <c r="AC12" i="6" s="1"/>
  <c r="Z12" i="6"/>
  <c r="V12" i="6"/>
  <c r="W12" i="6" s="1"/>
  <c r="T12" i="6"/>
  <c r="P12" i="6"/>
  <c r="Q12" i="6" s="1"/>
  <c r="N12" i="6"/>
  <c r="J12" i="6"/>
  <c r="K12" i="6" s="1"/>
  <c r="H12" i="6"/>
  <c r="D12" i="6"/>
  <c r="E12" i="6" s="1"/>
  <c r="B12" i="6"/>
  <c r="AT11" i="6"/>
  <c r="AU11" i="6" s="1"/>
  <c r="AR11" i="6"/>
  <c r="AN11" i="6"/>
  <c r="AO11" i="6" s="1"/>
  <c r="AL11" i="6"/>
  <c r="AH11" i="6"/>
  <c r="AI11" i="6" s="1"/>
  <c r="AF11" i="6"/>
  <c r="AB11" i="6"/>
  <c r="AC11" i="6" s="1"/>
  <c r="Z11" i="6"/>
  <c r="V11" i="6"/>
  <c r="W11" i="6" s="1"/>
  <c r="T11" i="6"/>
  <c r="P11" i="6"/>
  <c r="Q11" i="6" s="1"/>
  <c r="N11" i="6"/>
  <c r="J11" i="6"/>
  <c r="K11" i="6" s="1"/>
  <c r="H11" i="6"/>
  <c r="D11" i="6"/>
  <c r="E11" i="6" s="1"/>
  <c r="B11" i="6"/>
  <c r="AT10" i="6"/>
  <c r="AU10" i="6" s="1"/>
  <c r="AR10" i="6"/>
  <c r="AN10" i="6"/>
  <c r="AO10" i="6" s="1"/>
  <c r="AL10" i="6"/>
  <c r="AH10" i="6"/>
  <c r="AI10" i="6" s="1"/>
  <c r="AF10" i="6"/>
  <c r="AB10" i="6"/>
  <c r="AC10" i="6" s="1"/>
  <c r="Z10" i="6"/>
  <c r="V10" i="6"/>
  <c r="W10" i="6" s="1"/>
  <c r="T10" i="6"/>
  <c r="P10" i="6"/>
  <c r="Q10" i="6" s="1"/>
  <c r="N10" i="6"/>
  <c r="J10" i="6"/>
  <c r="K10" i="6" s="1"/>
  <c r="H10" i="6"/>
  <c r="D10" i="6"/>
  <c r="E10" i="6" s="1"/>
  <c r="B10" i="6"/>
  <c r="AT9" i="6"/>
  <c r="AU9" i="6" s="1"/>
  <c r="AR9" i="6"/>
  <c r="AN9" i="6"/>
  <c r="AO9" i="6" s="1"/>
  <c r="AL9" i="6"/>
  <c r="AH9" i="6"/>
  <c r="AI9" i="6" s="1"/>
  <c r="AF9" i="6"/>
  <c r="AB9" i="6"/>
  <c r="AC9" i="6" s="1"/>
  <c r="Z9" i="6"/>
  <c r="V9" i="6"/>
  <c r="W9" i="6" s="1"/>
  <c r="T9" i="6"/>
  <c r="P9" i="6"/>
  <c r="Q9" i="6" s="1"/>
  <c r="N9" i="6"/>
  <c r="J9" i="6"/>
  <c r="K9" i="6" s="1"/>
  <c r="H9" i="6"/>
  <c r="D9" i="6"/>
  <c r="E9" i="6" s="1"/>
  <c r="B9" i="6"/>
  <c r="AR7" i="6"/>
  <c r="AL7" i="6"/>
  <c r="AF7" i="6"/>
  <c r="Z7" i="6"/>
  <c r="T7" i="6"/>
  <c r="N7" i="6"/>
  <c r="H7" i="6"/>
  <c r="B7" i="6"/>
  <c r="AN106" i="6" l="1"/>
  <c r="J20" i="1" s="1"/>
  <c r="S20" i="1" s="1"/>
  <c r="AB106" i="6"/>
  <c r="H20" i="1" s="1"/>
  <c r="Q20" i="1" s="1"/>
  <c r="V106" i="6"/>
  <c r="G20" i="1" s="1"/>
  <c r="P20" i="1" s="1"/>
  <c r="AH106" i="6"/>
  <c r="I20" i="1" s="1"/>
  <c r="R20" i="1" s="1"/>
  <c r="AT106" i="6"/>
  <c r="K20" i="1" s="1"/>
  <c r="T20" i="1" s="1"/>
  <c r="J54" i="6"/>
  <c r="E18" i="1" s="1"/>
  <c r="N18" i="1" s="1"/>
  <c r="AH80" i="6"/>
  <c r="I19" i="1" s="1"/>
  <c r="R19" i="1" s="1"/>
  <c r="AT80" i="6"/>
  <c r="K19" i="1" s="1"/>
  <c r="T19" i="1" s="1"/>
  <c r="V54" i="6"/>
  <c r="G18" i="1" s="1"/>
  <c r="P18" i="1" s="1"/>
  <c r="D54" i="6"/>
  <c r="D18" i="1" s="1"/>
  <c r="M18" i="1" s="1"/>
  <c r="AT54" i="6"/>
  <c r="K18" i="1" s="1"/>
  <c r="T18" i="1" s="1"/>
  <c r="P54" i="6"/>
  <c r="F18" i="1" s="1"/>
  <c r="O18" i="1" s="1"/>
  <c r="AN54" i="6"/>
  <c r="J18" i="1" s="1"/>
  <c r="S18" i="1" s="1"/>
  <c r="AB80" i="6"/>
  <c r="H19" i="1" s="1"/>
  <c r="Q19" i="1" s="1"/>
  <c r="AH54" i="6"/>
  <c r="I18" i="1" s="1"/>
  <c r="R18" i="1" s="1"/>
  <c r="V80" i="6"/>
  <c r="G19" i="1" s="1"/>
  <c r="P19" i="1" s="1"/>
  <c r="Q80" i="6"/>
  <c r="D106" i="6"/>
  <c r="D20" i="1" s="1"/>
  <c r="M20" i="1" s="1"/>
  <c r="E106" i="6"/>
  <c r="P106" i="6"/>
  <c r="F20" i="1" s="1"/>
  <c r="O20" i="1" s="1"/>
  <c r="Q106" i="6"/>
  <c r="AO85" i="6"/>
  <c r="AO106" i="6" s="1"/>
  <c r="AN28" i="6"/>
  <c r="AU28" i="6"/>
  <c r="AH28" i="6"/>
  <c r="I17" i="1" s="1"/>
  <c r="R17" i="1" s="1"/>
  <c r="AB28" i="6"/>
  <c r="H17" i="1" s="1"/>
  <c r="Q17" i="1" s="1"/>
  <c r="AC54" i="6"/>
  <c r="E28" i="6"/>
  <c r="W28" i="6"/>
  <c r="P28" i="6"/>
  <c r="F17" i="1" s="1"/>
  <c r="O17" i="1" s="1"/>
  <c r="J28" i="6"/>
  <c r="E17" i="1" s="1"/>
  <c r="N17" i="1" s="1"/>
  <c r="Q28" i="6"/>
  <c r="AO28" i="6"/>
  <c r="AI28" i="6"/>
  <c r="D28" i="6"/>
  <c r="D17" i="1" s="1"/>
  <c r="M17" i="1" s="1"/>
  <c r="K28" i="6"/>
  <c r="V28" i="6"/>
  <c r="G17" i="1" s="1"/>
  <c r="P17" i="1" s="1"/>
  <c r="AC28" i="6"/>
  <c r="AT28" i="6"/>
  <c r="K17" i="1" s="1"/>
  <c r="T17" i="1" s="1"/>
  <c r="W54" i="6"/>
  <c r="AU54" i="6"/>
  <c r="E80" i="6"/>
  <c r="Q54" i="6"/>
  <c r="AO54" i="6"/>
  <c r="AB54" i="6"/>
  <c r="H18" i="1" s="1"/>
  <c r="Q18" i="1" s="1"/>
  <c r="K54" i="6"/>
  <c r="AI54" i="6"/>
  <c r="J80" i="6"/>
  <c r="E19" i="1" s="1"/>
  <c r="N19" i="1" s="1"/>
  <c r="K80" i="6"/>
  <c r="E54" i="6"/>
  <c r="D80" i="6"/>
  <c r="D19" i="1" s="1"/>
  <c r="M19" i="1" s="1"/>
  <c r="AI80" i="6"/>
  <c r="AC60" i="6"/>
  <c r="AC80" i="6" s="1"/>
  <c r="P80" i="6"/>
  <c r="F19" i="1" s="1"/>
  <c r="O19" i="1" s="1"/>
  <c r="W80" i="6"/>
  <c r="AN80" i="6"/>
  <c r="J19" i="1" s="1"/>
  <c r="S19" i="1" s="1"/>
  <c r="AU80" i="6"/>
  <c r="AO80" i="6"/>
  <c r="J106" i="6"/>
  <c r="E20" i="1" s="1"/>
  <c r="N20" i="1" s="1"/>
  <c r="K106" i="6"/>
  <c r="W106" i="6"/>
  <c r="AU85" i="6"/>
  <c r="AU106" i="6" s="1"/>
  <c r="AI106" i="6"/>
  <c r="AC86" i="6"/>
  <c r="AC106" i="6" s="1"/>
  <c r="AS108" i="2" l="1"/>
  <c r="AU108" i="2" s="1"/>
  <c r="AT108" i="2" s="1"/>
  <c r="AM108" i="2"/>
  <c r="AO108" i="2" s="1"/>
  <c r="AN108" i="2" s="1"/>
  <c r="AG108" i="2"/>
  <c r="AI108" i="2" s="1"/>
  <c r="AH108" i="2" s="1"/>
  <c r="AA108" i="2"/>
  <c r="AC108" i="2" s="1"/>
  <c r="AB108" i="2" s="1"/>
  <c r="U108" i="2"/>
  <c r="W108" i="2" s="1"/>
  <c r="V108" i="2" s="1"/>
  <c r="O108" i="2"/>
  <c r="Q108" i="2" s="1"/>
  <c r="P108" i="2" s="1"/>
  <c r="I108" i="2"/>
  <c r="K108" i="2" s="1"/>
  <c r="J108" i="2" s="1"/>
  <c r="C108" i="2"/>
  <c r="E108" i="2" s="1"/>
  <c r="D108" i="2" s="1"/>
  <c r="AS107" i="2"/>
  <c r="AU107" i="2" s="1"/>
  <c r="AT107" i="2" s="1"/>
  <c r="AM107" i="2"/>
  <c r="AO107" i="2" s="1"/>
  <c r="AN107" i="2" s="1"/>
  <c r="AG107" i="2"/>
  <c r="AI107" i="2" s="1"/>
  <c r="AH107" i="2" s="1"/>
  <c r="AA107" i="2"/>
  <c r="AC107" i="2" s="1"/>
  <c r="AB107" i="2" s="1"/>
  <c r="U107" i="2"/>
  <c r="W107" i="2" s="1"/>
  <c r="V107" i="2" s="1"/>
  <c r="O107" i="2"/>
  <c r="Q107" i="2" s="1"/>
  <c r="P107" i="2" s="1"/>
  <c r="I107" i="2"/>
  <c r="K107" i="2" s="1"/>
  <c r="J107" i="2" s="1"/>
  <c r="C107" i="2"/>
  <c r="E107" i="2" s="1"/>
  <c r="D107" i="2" s="1"/>
  <c r="AS106" i="2"/>
  <c r="AU106" i="2" s="1"/>
  <c r="AT106" i="2" s="1"/>
  <c r="AM106" i="2"/>
  <c r="AO106" i="2" s="1"/>
  <c r="AN106" i="2" s="1"/>
  <c r="AG106" i="2"/>
  <c r="AI106" i="2" s="1"/>
  <c r="AH106" i="2" s="1"/>
  <c r="AA106" i="2"/>
  <c r="AC106" i="2" s="1"/>
  <c r="AB106" i="2" s="1"/>
  <c r="U106" i="2"/>
  <c r="W106" i="2" s="1"/>
  <c r="V106" i="2" s="1"/>
  <c r="O106" i="2"/>
  <c r="Q106" i="2" s="1"/>
  <c r="P106" i="2" s="1"/>
  <c r="I106" i="2"/>
  <c r="K106" i="2" s="1"/>
  <c r="J106" i="2" s="1"/>
  <c r="C106" i="2"/>
  <c r="E106" i="2" s="1"/>
  <c r="D106" i="2" s="1"/>
  <c r="AS105" i="2"/>
  <c r="AU105" i="2" s="1"/>
  <c r="AT105" i="2" s="1"/>
  <c r="AM105" i="2"/>
  <c r="AO105" i="2" s="1"/>
  <c r="AN105" i="2" s="1"/>
  <c r="AG105" i="2"/>
  <c r="AI105" i="2" s="1"/>
  <c r="AH105" i="2" s="1"/>
  <c r="AA105" i="2"/>
  <c r="AC105" i="2" s="1"/>
  <c r="AB105" i="2" s="1"/>
  <c r="U105" i="2"/>
  <c r="W105" i="2" s="1"/>
  <c r="V105" i="2" s="1"/>
  <c r="O105" i="2"/>
  <c r="Q105" i="2" s="1"/>
  <c r="P105" i="2" s="1"/>
  <c r="I105" i="2"/>
  <c r="K105" i="2" s="1"/>
  <c r="J105" i="2" s="1"/>
  <c r="C105" i="2"/>
  <c r="E105" i="2" s="1"/>
  <c r="D105" i="2" s="1"/>
  <c r="AS104" i="2"/>
  <c r="AU104" i="2" s="1"/>
  <c r="AT104" i="2" s="1"/>
  <c r="AM104" i="2"/>
  <c r="AO104" i="2" s="1"/>
  <c r="AN104" i="2" s="1"/>
  <c r="AG104" i="2"/>
  <c r="AI104" i="2" s="1"/>
  <c r="AH104" i="2" s="1"/>
  <c r="AA104" i="2"/>
  <c r="AC104" i="2" s="1"/>
  <c r="AB104" i="2" s="1"/>
  <c r="U104" i="2"/>
  <c r="W104" i="2" s="1"/>
  <c r="V104" i="2" s="1"/>
  <c r="O104" i="2"/>
  <c r="Q104" i="2" s="1"/>
  <c r="P104" i="2" s="1"/>
  <c r="I104" i="2"/>
  <c r="K104" i="2" s="1"/>
  <c r="J104" i="2" s="1"/>
  <c r="C104" i="2"/>
  <c r="E104" i="2" s="1"/>
  <c r="D104" i="2" s="1"/>
  <c r="AU103" i="2"/>
  <c r="AT103" i="2" s="1"/>
  <c r="AS103" i="2"/>
  <c r="AM103" i="2"/>
  <c r="AO103" i="2" s="1"/>
  <c r="AN103" i="2" s="1"/>
  <c r="AG103" i="2"/>
  <c r="AI103" i="2" s="1"/>
  <c r="AH103" i="2" s="1"/>
  <c r="AA103" i="2"/>
  <c r="AC103" i="2" s="1"/>
  <c r="AB103" i="2" s="1"/>
  <c r="U103" i="2"/>
  <c r="W103" i="2" s="1"/>
  <c r="V103" i="2" s="1"/>
  <c r="O103" i="2"/>
  <c r="Q103" i="2" s="1"/>
  <c r="P103" i="2" s="1"/>
  <c r="I103" i="2"/>
  <c r="K103" i="2" s="1"/>
  <c r="J103" i="2" s="1"/>
  <c r="C103" i="2"/>
  <c r="E103" i="2" s="1"/>
  <c r="D103" i="2" s="1"/>
  <c r="AS102" i="2"/>
  <c r="AU102" i="2" s="1"/>
  <c r="AT102" i="2" s="1"/>
  <c r="AM102" i="2"/>
  <c r="AO102" i="2" s="1"/>
  <c r="AN102" i="2" s="1"/>
  <c r="AG102" i="2"/>
  <c r="AI102" i="2" s="1"/>
  <c r="AH102" i="2" s="1"/>
  <c r="AA102" i="2"/>
  <c r="AC102" i="2" s="1"/>
  <c r="AB102" i="2" s="1"/>
  <c r="U102" i="2"/>
  <c r="W102" i="2" s="1"/>
  <c r="V102" i="2" s="1"/>
  <c r="O102" i="2"/>
  <c r="Q102" i="2" s="1"/>
  <c r="P102" i="2" s="1"/>
  <c r="I102" i="2"/>
  <c r="K102" i="2" s="1"/>
  <c r="J102" i="2" s="1"/>
  <c r="C102" i="2"/>
  <c r="E102" i="2" s="1"/>
  <c r="D102" i="2" s="1"/>
  <c r="AS101" i="2"/>
  <c r="AU101" i="2" s="1"/>
  <c r="AT101" i="2" s="1"/>
  <c r="AM101" i="2"/>
  <c r="AO101" i="2" s="1"/>
  <c r="AN101" i="2" s="1"/>
  <c r="AG101" i="2"/>
  <c r="AI101" i="2" s="1"/>
  <c r="AH101" i="2" s="1"/>
  <c r="AA101" i="2"/>
  <c r="AC101" i="2" s="1"/>
  <c r="AB101" i="2" s="1"/>
  <c r="U101" i="2"/>
  <c r="W101" i="2" s="1"/>
  <c r="V101" i="2" s="1"/>
  <c r="O101" i="2"/>
  <c r="Q101" i="2" s="1"/>
  <c r="P101" i="2" s="1"/>
  <c r="I101" i="2"/>
  <c r="K101" i="2" s="1"/>
  <c r="J101" i="2" s="1"/>
  <c r="C101" i="2"/>
  <c r="E101" i="2" s="1"/>
  <c r="D101" i="2" s="1"/>
  <c r="AS100" i="2"/>
  <c r="AU100" i="2" s="1"/>
  <c r="AT100" i="2" s="1"/>
  <c r="AM100" i="2"/>
  <c r="AO100" i="2" s="1"/>
  <c r="AN100" i="2" s="1"/>
  <c r="AG100" i="2"/>
  <c r="AI100" i="2" s="1"/>
  <c r="AH100" i="2" s="1"/>
  <c r="AA100" i="2"/>
  <c r="AC100" i="2" s="1"/>
  <c r="AB100" i="2" s="1"/>
  <c r="U100" i="2"/>
  <c r="W100" i="2" s="1"/>
  <c r="V100" i="2" s="1"/>
  <c r="O100" i="2"/>
  <c r="Q100" i="2" s="1"/>
  <c r="P100" i="2" s="1"/>
  <c r="I100" i="2"/>
  <c r="K100" i="2" s="1"/>
  <c r="J100" i="2" s="1"/>
  <c r="C100" i="2"/>
  <c r="E100" i="2" s="1"/>
  <c r="D100" i="2" s="1"/>
  <c r="AS99" i="2"/>
  <c r="AU99" i="2" s="1"/>
  <c r="AT99" i="2" s="1"/>
  <c r="AM99" i="2"/>
  <c r="AO99" i="2" s="1"/>
  <c r="AN99" i="2" s="1"/>
  <c r="AG99" i="2"/>
  <c r="AI99" i="2" s="1"/>
  <c r="AH99" i="2" s="1"/>
  <c r="AA99" i="2"/>
  <c r="AC99" i="2" s="1"/>
  <c r="AB99" i="2" s="1"/>
  <c r="U99" i="2"/>
  <c r="W99" i="2" s="1"/>
  <c r="V99" i="2" s="1"/>
  <c r="O99" i="2"/>
  <c r="Q99" i="2" s="1"/>
  <c r="P99" i="2" s="1"/>
  <c r="I99" i="2"/>
  <c r="K99" i="2" s="1"/>
  <c r="J99" i="2" s="1"/>
  <c r="C99" i="2"/>
  <c r="E99" i="2" s="1"/>
  <c r="D99" i="2" s="1"/>
  <c r="AS98" i="2"/>
  <c r="AU98" i="2" s="1"/>
  <c r="AT98" i="2" s="1"/>
  <c r="AM98" i="2"/>
  <c r="AO98" i="2" s="1"/>
  <c r="AN98" i="2" s="1"/>
  <c r="AG98" i="2"/>
  <c r="AI98" i="2" s="1"/>
  <c r="AH98" i="2" s="1"/>
  <c r="AA98" i="2"/>
  <c r="AC98" i="2" s="1"/>
  <c r="AB98" i="2" s="1"/>
  <c r="U98" i="2"/>
  <c r="W98" i="2" s="1"/>
  <c r="V98" i="2" s="1"/>
  <c r="O98" i="2"/>
  <c r="Q98" i="2" s="1"/>
  <c r="P98" i="2" s="1"/>
  <c r="I98" i="2"/>
  <c r="K98" i="2" s="1"/>
  <c r="J98" i="2" s="1"/>
  <c r="C98" i="2"/>
  <c r="E98" i="2" s="1"/>
  <c r="D98" i="2" s="1"/>
  <c r="AS97" i="2"/>
  <c r="AU97" i="2" s="1"/>
  <c r="AT97" i="2" s="1"/>
  <c r="AM97" i="2"/>
  <c r="AO97" i="2" s="1"/>
  <c r="AN97" i="2" s="1"/>
  <c r="AG97" i="2"/>
  <c r="AI97" i="2" s="1"/>
  <c r="AH97" i="2" s="1"/>
  <c r="AA97" i="2"/>
  <c r="AC97" i="2" s="1"/>
  <c r="AB97" i="2" s="1"/>
  <c r="U97" i="2"/>
  <c r="W97" i="2" s="1"/>
  <c r="V97" i="2" s="1"/>
  <c r="O97" i="2"/>
  <c r="Q97" i="2" s="1"/>
  <c r="P97" i="2" s="1"/>
  <c r="I97" i="2"/>
  <c r="K97" i="2" s="1"/>
  <c r="J97" i="2" s="1"/>
  <c r="C97" i="2"/>
  <c r="E97" i="2" s="1"/>
  <c r="D97" i="2" s="1"/>
  <c r="AS96" i="2"/>
  <c r="AU96" i="2" s="1"/>
  <c r="AT96" i="2" s="1"/>
  <c r="AM96" i="2"/>
  <c r="AO96" i="2" s="1"/>
  <c r="AN96" i="2" s="1"/>
  <c r="AG96" i="2"/>
  <c r="AI96" i="2" s="1"/>
  <c r="AH96" i="2" s="1"/>
  <c r="AA96" i="2"/>
  <c r="AC96" i="2" s="1"/>
  <c r="AB96" i="2" s="1"/>
  <c r="U96" i="2"/>
  <c r="W96" i="2" s="1"/>
  <c r="V96" i="2" s="1"/>
  <c r="O96" i="2"/>
  <c r="Q96" i="2" s="1"/>
  <c r="P96" i="2" s="1"/>
  <c r="I96" i="2"/>
  <c r="K96" i="2" s="1"/>
  <c r="J96" i="2" s="1"/>
  <c r="C96" i="2"/>
  <c r="E96" i="2" s="1"/>
  <c r="D96" i="2" s="1"/>
  <c r="AS95" i="2"/>
  <c r="AU95" i="2" s="1"/>
  <c r="AT95" i="2" s="1"/>
  <c r="AM95" i="2"/>
  <c r="AO95" i="2" s="1"/>
  <c r="AN95" i="2" s="1"/>
  <c r="AG95" i="2"/>
  <c r="AI95" i="2" s="1"/>
  <c r="AH95" i="2" s="1"/>
  <c r="AA95" i="2"/>
  <c r="AC95" i="2" s="1"/>
  <c r="AB95" i="2" s="1"/>
  <c r="U95" i="2"/>
  <c r="W95" i="2" s="1"/>
  <c r="V95" i="2" s="1"/>
  <c r="O95" i="2"/>
  <c r="Q95" i="2" s="1"/>
  <c r="P95" i="2" s="1"/>
  <c r="I95" i="2"/>
  <c r="K95" i="2" s="1"/>
  <c r="J95" i="2" s="1"/>
  <c r="C95" i="2"/>
  <c r="E95" i="2" s="1"/>
  <c r="D95" i="2" s="1"/>
  <c r="AS94" i="2"/>
  <c r="AU94" i="2" s="1"/>
  <c r="AT94" i="2" s="1"/>
  <c r="AM94" i="2"/>
  <c r="AO94" i="2" s="1"/>
  <c r="AN94" i="2" s="1"/>
  <c r="AG94" i="2"/>
  <c r="AI94" i="2" s="1"/>
  <c r="AH94" i="2" s="1"/>
  <c r="AA94" i="2"/>
  <c r="AC94" i="2" s="1"/>
  <c r="AB94" i="2" s="1"/>
  <c r="U94" i="2"/>
  <c r="W94" i="2" s="1"/>
  <c r="V94" i="2" s="1"/>
  <c r="O94" i="2"/>
  <c r="Q94" i="2" s="1"/>
  <c r="P94" i="2" s="1"/>
  <c r="I94" i="2"/>
  <c r="K94" i="2" s="1"/>
  <c r="J94" i="2" s="1"/>
  <c r="C94" i="2"/>
  <c r="E94" i="2" s="1"/>
  <c r="D94" i="2" s="1"/>
  <c r="AS93" i="2"/>
  <c r="AU93" i="2" s="1"/>
  <c r="AT93" i="2" s="1"/>
  <c r="AM93" i="2"/>
  <c r="AO93" i="2" s="1"/>
  <c r="AN93" i="2" s="1"/>
  <c r="AG93" i="2"/>
  <c r="AI93" i="2" s="1"/>
  <c r="AH93" i="2" s="1"/>
  <c r="AA93" i="2"/>
  <c r="AC93" i="2" s="1"/>
  <c r="AB93" i="2" s="1"/>
  <c r="U93" i="2"/>
  <c r="W93" i="2" s="1"/>
  <c r="V93" i="2" s="1"/>
  <c r="O93" i="2"/>
  <c r="Q93" i="2" s="1"/>
  <c r="P93" i="2" s="1"/>
  <c r="I93" i="2"/>
  <c r="K93" i="2" s="1"/>
  <c r="J93" i="2" s="1"/>
  <c r="C93" i="2"/>
  <c r="E93" i="2" s="1"/>
  <c r="D93" i="2" s="1"/>
  <c r="AS92" i="2"/>
  <c r="AU92" i="2" s="1"/>
  <c r="AM92" i="2"/>
  <c r="AO92" i="2" s="1"/>
  <c r="AG92" i="2"/>
  <c r="AI92" i="2" s="1"/>
  <c r="AA92" i="2"/>
  <c r="AC92" i="2" s="1"/>
  <c r="AB92" i="2" s="1"/>
  <c r="U92" i="2"/>
  <c r="W92" i="2" s="1"/>
  <c r="O92" i="2"/>
  <c r="Q92" i="2" s="1"/>
  <c r="I92" i="2"/>
  <c r="K92" i="2" s="1"/>
  <c r="C92" i="2"/>
  <c r="E92" i="2" s="1"/>
  <c r="D92" i="2" s="1"/>
  <c r="AS91" i="2"/>
  <c r="AU91" i="2" s="1"/>
  <c r="AT91" i="2" s="1"/>
  <c r="AM91" i="2"/>
  <c r="AO91" i="2" s="1"/>
  <c r="AN91" i="2" s="1"/>
  <c r="AG91" i="2"/>
  <c r="AI91" i="2" s="1"/>
  <c r="AH91" i="2" s="1"/>
  <c r="AA91" i="2"/>
  <c r="AC91" i="2" s="1"/>
  <c r="AB91" i="2" s="1"/>
  <c r="U91" i="2"/>
  <c r="W91" i="2" s="1"/>
  <c r="V91" i="2" s="1"/>
  <c r="O91" i="2"/>
  <c r="Q91" i="2" s="1"/>
  <c r="P91" i="2" s="1"/>
  <c r="I91" i="2"/>
  <c r="K91" i="2" s="1"/>
  <c r="J91" i="2" s="1"/>
  <c r="C91" i="2"/>
  <c r="E91" i="2" s="1"/>
  <c r="D91" i="2" s="1"/>
  <c r="AS90" i="2"/>
  <c r="AU90" i="2" s="1"/>
  <c r="AT90" i="2" s="1"/>
  <c r="AM90" i="2"/>
  <c r="AO90" i="2" s="1"/>
  <c r="AN90" i="2" s="1"/>
  <c r="AG90" i="2"/>
  <c r="AI90" i="2" s="1"/>
  <c r="AH90" i="2" s="1"/>
  <c r="AA90" i="2"/>
  <c r="AC90" i="2" s="1"/>
  <c r="AB90" i="2" s="1"/>
  <c r="U90" i="2"/>
  <c r="W90" i="2" s="1"/>
  <c r="V90" i="2" s="1"/>
  <c r="O90" i="2"/>
  <c r="Q90" i="2" s="1"/>
  <c r="P90" i="2" s="1"/>
  <c r="I90" i="2"/>
  <c r="K90" i="2" s="1"/>
  <c r="J90" i="2" s="1"/>
  <c r="C90" i="2"/>
  <c r="E90" i="2" s="1"/>
  <c r="D90" i="2" s="1"/>
  <c r="AS89" i="2"/>
  <c r="AU89" i="2" s="1"/>
  <c r="AT89" i="2" s="1"/>
  <c r="AM89" i="2"/>
  <c r="AO89" i="2" s="1"/>
  <c r="AN89" i="2" s="1"/>
  <c r="AG89" i="2"/>
  <c r="AI89" i="2" s="1"/>
  <c r="AH89" i="2" s="1"/>
  <c r="AA89" i="2"/>
  <c r="AC89" i="2" s="1"/>
  <c r="AB89" i="2" s="1"/>
  <c r="U89" i="2"/>
  <c r="W89" i="2" s="1"/>
  <c r="V89" i="2" s="1"/>
  <c r="O89" i="2"/>
  <c r="Q89" i="2" s="1"/>
  <c r="P89" i="2" s="1"/>
  <c r="I89" i="2"/>
  <c r="K89" i="2" s="1"/>
  <c r="J89" i="2" s="1"/>
  <c r="C89" i="2"/>
  <c r="E89" i="2" s="1"/>
  <c r="D89" i="2" s="1"/>
  <c r="AS81" i="2"/>
  <c r="AU81" i="2" s="1"/>
  <c r="AT81" i="2" s="1"/>
  <c r="AM81" i="2"/>
  <c r="AO81" i="2" s="1"/>
  <c r="AN81" i="2" s="1"/>
  <c r="AG81" i="2"/>
  <c r="AI81" i="2" s="1"/>
  <c r="AH81" i="2" s="1"/>
  <c r="AA81" i="2"/>
  <c r="AC81" i="2" s="1"/>
  <c r="AB81" i="2" s="1"/>
  <c r="U81" i="2"/>
  <c r="W81" i="2" s="1"/>
  <c r="V81" i="2" s="1"/>
  <c r="O81" i="2"/>
  <c r="Q81" i="2" s="1"/>
  <c r="P81" i="2" s="1"/>
  <c r="I81" i="2"/>
  <c r="K81" i="2" s="1"/>
  <c r="J81" i="2" s="1"/>
  <c r="C81" i="2"/>
  <c r="E81" i="2" s="1"/>
  <c r="D81" i="2" s="1"/>
  <c r="AS80" i="2"/>
  <c r="AU80" i="2" s="1"/>
  <c r="AT80" i="2" s="1"/>
  <c r="AM80" i="2"/>
  <c r="AO80" i="2" s="1"/>
  <c r="AN80" i="2" s="1"/>
  <c r="AG80" i="2"/>
  <c r="AI80" i="2" s="1"/>
  <c r="AH80" i="2" s="1"/>
  <c r="AA80" i="2"/>
  <c r="AC80" i="2" s="1"/>
  <c r="AB80" i="2" s="1"/>
  <c r="U80" i="2"/>
  <c r="W80" i="2" s="1"/>
  <c r="V80" i="2" s="1"/>
  <c r="O80" i="2"/>
  <c r="Q80" i="2" s="1"/>
  <c r="P80" i="2" s="1"/>
  <c r="I80" i="2"/>
  <c r="K80" i="2" s="1"/>
  <c r="J80" i="2" s="1"/>
  <c r="C80" i="2"/>
  <c r="E80" i="2" s="1"/>
  <c r="D80" i="2" s="1"/>
  <c r="AS79" i="2"/>
  <c r="AU79" i="2" s="1"/>
  <c r="AT79" i="2" s="1"/>
  <c r="AM79" i="2"/>
  <c r="AO79" i="2" s="1"/>
  <c r="AN79" i="2" s="1"/>
  <c r="AG79" i="2"/>
  <c r="AI79" i="2" s="1"/>
  <c r="AH79" i="2" s="1"/>
  <c r="AA79" i="2"/>
  <c r="AC79" i="2" s="1"/>
  <c r="AB79" i="2" s="1"/>
  <c r="U79" i="2"/>
  <c r="W79" i="2" s="1"/>
  <c r="V79" i="2" s="1"/>
  <c r="O79" i="2"/>
  <c r="Q79" i="2" s="1"/>
  <c r="P79" i="2" s="1"/>
  <c r="I79" i="2"/>
  <c r="K79" i="2" s="1"/>
  <c r="J79" i="2" s="1"/>
  <c r="C79" i="2"/>
  <c r="E79" i="2" s="1"/>
  <c r="D79" i="2" s="1"/>
  <c r="AS78" i="2"/>
  <c r="AU78" i="2" s="1"/>
  <c r="AT78" i="2" s="1"/>
  <c r="AM78" i="2"/>
  <c r="AO78" i="2" s="1"/>
  <c r="AN78" i="2" s="1"/>
  <c r="AG78" i="2"/>
  <c r="AI78" i="2" s="1"/>
  <c r="AH78" i="2" s="1"/>
  <c r="AA78" i="2"/>
  <c r="AC78" i="2" s="1"/>
  <c r="AB78" i="2" s="1"/>
  <c r="U78" i="2"/>
  <c r="W78" i="2" s="1"/>
  <c r="V78" i="2" s="1"/>
  <c r="O78" i="2"/>
  <c r="Q78" i="2" s="1"/>
  <c r="P78" i="2" s="1"/>
  <c r="I78" i="2"/>
  <c r="K78" i="2" s="1"/>
  <c r="J78" i="2" s="1"/>
  <c r="C78" i="2"/>
  <c r="E78" i="2" s="1"/>
  <c r="D78" i="2" s="1"/>
  <c r="AS77" i="2"/>
  <c r="AU77" i="2" s="1"/>
  <c r="AT77" i="2" s="1"/>
  <c r="AM77" i="2"/>
  <c r="AO77" i="2" s="1"/>
  <c r="AN77" i="2" s="1"/>
  <c r="AG77" i="2"/>
  <c r="AI77" i="2" s="1"/>
  <c r="AH77" i="2" s="1"/>
  <c r="AA77" i="2"/>
  <c r="AC77" i="2" s="1"/>
  <c r="AB77" i="2" s="1"/>
  <c r="U77" i="2"/>
  <c r="W77" i="2" s="1"/>
  <c r="V77" i="2" s="1"/>
  <c r="O77" i="2"/>
  <c r="Q77" i="2" s="1"/>
  <c r="P77" i="2" s="1"/>
  <c r="I77" i="2"/>
  <c r="K77" i="2" s="1"/>
  <c r="J77" i="2" s="1"/>
  <c r="C77" i="2"/>
  <c r="E77" i="2" s="1"/>
  <c r="D77" i="2" s="1"/>
  <c r="AS76" i="2"/>
  <c r="AU76" i="2" s="1"/>
  <c r="AT76" i="2" s="1"/>
  <c r="AM76" i="2"/>
  <c r="AO76" i="2" s="1"/>
  <c r="AN76" i="2" s="1"/>
  <c r="AG76" i="2"/>
  <c r="AI76" i="2" s="1"/>
  <c r="AH76" i="2" s="1"/>
  <c r="AA76" i="2"/>
  <c r="AC76" i="2" s="1"/>
  <c r="AB76" i="2" s="1"/>
  <c r="U76" i="2"/>
  <c r="W76" i="2" s="1"/>
  <c r="V76" i="2" s="1"/>
  <c r="O76" i="2"/>
  <c r="Q76" i="2" s="1"/>
  <c r="P76" i="2" s="1"/>
  <c r="I76" i="2"/>
  <c r="K76" i="2" s="1"/>
  <c r="J76" i="2" s="1"/>
  <c r="C76" i="2"/>
  <c r="E76" i="2" s="1"/>
  <c r="D76" i="2" s="1"/>
  <c r="AS75" i="2"/>
  <c r="AU75" i="2" s="1"/>
  <c r="AT75" i="2" s="1"/>
  <c r="AM75" i="2"/>
  <c r="AO75" i="2" s="1"/>
  <c r="AN75" i="2" s="1"/>
  <c r="AG75" i="2"/>
  <c r="AI75" i="2" s="1"/>
  <c r="AH75" i="2" s="1"/>
  <c r="AA75" i="2"/>
  <c r="AC75" i="2" s="1"/>
  <c r="AB75" i="2" s="1"/>
  <c r="U75" i="2"/>
  <c r="W75" i="2" s="1"/>
  <c r="V75" i="2" s="1"/>
  <c r="O75" i="2"/>
  <c r="Q75" i="2" s="1"/>
  <c r="P75" i="2" s="1"/>
  <c r="I75" i="2"/>
  <c r="K75" i="2" s="1"/>
  <c r="J75" i="2" s="1"/>
  <c r="C75" i="2"/>
  <c r="E75" i="2" s="1"/>
  <c r="D75" i="2" s="1"/>
  <c r="AS74" i="2"/>
  <c r="AU74" i="2" s="1"/>
  <c r="AT74" i="2" s="1"/>
  <c r="AM74" i="2"/>
  <c r="AO74" i="2" s="1"/>
  <c r="AN74" i="2" s="1"/>
  <c r="AG74" i="2"/>
  <c r="AI74" i="2" s="1"/>
  <c r="AH74" i="2" s="1"/>
  <c r="AA74" i="2"/>
  <c r="AC74" i="2" s="1"/>
  <c r="AB74" i="2" s="1"/>
  <c r="U74" i="2"/>
  <c r="W74" i="2" s="1"/>
  <c r="V74" i="2" s="1"/>
  <c r="O74" i="2"/>
  <c r="Q74" i="2" s="1"/>
  <c r="P74" i="2" s="1"/>
  <c r="I74" i="2"/>
  <c r="K74" i="2" s="1"/>
  <c r="J74" i="2" s="1"/>
  <c r="C74" i="2"/>
  <c r="E74" i="2" s="1"/>
  <c r="D74" i="2" s="1"/>
  <c r="AS73" i="2"/>
  <c r="AU73" i="2" s="1"/>
  <c r="AT73" i="2" s="1"/>
  <c r="AM73" i="2"/>
  <c r="AO73" i="2" s="1"/>
  <c r="AN73" i="2" s="1"/>
  <c r="AG73" i="2"/>
  <c r="AI73" i="2" s="1"/>
  <c r="AH73" i="2" s="1"/>
  <c r="AA73" i="2"/>
  <c r="AC73" i="2" s="1"/>
  <c r="AB73" i="2" s="1"/>
  <c r="U73" i="2"/>
  <c r="W73" i="2" s="1"/>
  <c r="V73" i="2" s="1"/>
  <c r="O73" i="2"/>
  <c r="Q73" i="2" s="1"/>
  <c r="P73" i="2" s="1"/>
  <c r="I73" i="2"/>
  <c r="K73" i="2" s="1"/>
  <c r="J73" i="2" s="1"/>
  <c r="C73" i="2"/>
  <c r="E73" i="2" s="1"/>
  <c r="D73" i="2" s="1"/>
  <c r="AS72" i="2"/>
  <c r="AU72" i="2" s="1"/>
  <c r="AT72" i="2" s="1"/>
  <c r="AM72" i="2"/>
  <c r="AO72" i="2" s="1"/>
  <c r="AN72" i="2" s="1"/>
  <c r="AG72" i="2"/>
  <c r="AI72" i="2" s="1"/>
  <c r="AH72" i="2" s="1"/>
  <c r="AA72" i="2"/>
  <c r="AC72" i="2" s="1"/>
  <c r="AB72" i="2" s="1"/>
  <c r="U72" i="2"/>
  <c r="W72" i="2" s="1"/>
  <c r="V72" i="2" s="1"/>
  <c r="O72" i="2"/>
  <c r="Q72" i="2" s="1"/>
  <c r="P72" i="2" s="1"/>
  <c r="I72" i="2"/>
  <c r="K72" i="2" s="1"/>
  <c r="J72" i="2" s="1"/>
  <c r="C72" i="2"/>
  <c r="E72" i="2" s="1"/>
  <c r="D72" i="2" s="1"/>
  <c r="AS71" i="2"/>
  <c r="AU71" i="2" s="1"/>
  <c r="AT71" i="2" s="1"/>
  <c r="AM71" i="2"/>
  <c r="AO71" i="2" s="1"/>
  <c r="AN71" i="2" s="1"/>
  <c r="AG71" i="2"/>
  <c r="AI71" i="2" s="1"/>
  <c r="AH71" i="2" s="1"/>
  <c r="AA71" i="2"/>
  <c r="AC71" i="2" s="1"/>
  <c r="AB71" i="2" s="1"/>
  <c r="U71" i="2"/>
  <c r="W71" i="2" s="1"/>
  <c r="V71" i="2" s="1"/>
  <c r="O71" i="2"/>
  <c r="Q71" i="2" s="1"/>
  <c r="P71" i="2" s="1"/>
  <c r="I71" i="2"/>
  <c r="K71" i="2" s="1"/>
  <c r="J71" i="2" s="1"/>
  <c r="C71" i="2"/>
  <c r="E71" i="2" s="1"/>
  <c r="D71" i="2" s="1"/>
  <c r="AS70" i="2"/>
  <c r="AU70" i="2" s="1"/>
  <c r="AT70" i="2" s="1"/>
  <c r="AM70" i="2"/>
  <c r="AO70" i="2" s="1"/>
  <c r="AN70" i="2" s="1"/>
  <c r="AG70" i="2"/>
  <c r="AI70" i="2" s="1"/>
  <c r="AH70" i="2" s="1"/>
  <c r="AA70" i="2"/>
  <c r="AC70" i="2" s="1"/>
  <c r="AB70" i="2" s="1"/>
  <c r="U70" i="2"/>
  <c r="W70" i="2" s="1"/>
  <c r="V70" i="2" s="1"/>
  <c r="O70" i="2"/>
  <c r="Q70" i="2" s="1"/>
  <c r="P70" i="2" s="1"/>
  <c r="I70" i="2"/>
  <c r="K70" i="2" s="1"/>
  <c r="J70" i="2" s="1"/>
  <c r="C70" i="2"/>
  <c r="E70" i="2" s="1"/>
  <c r="D70" i="2" s="1"/>
  <c r="AS69" i="2"/>
  <c r="AU69" i="2" s="1"/>
  <c r="AT69" i="2" s="1"/>
  <c r="AM69" i="2"/>
  <c r="AO69" i="2" s="1"/>
  <c r="AN69" i="2" s="1"/>
  <c r="AG69" i="2"/>
  <c r="AI69" i="2" s="1"/>
  <c r="AH69" i="2" s="1"/>
  <c r="AA69" i="2"/>
  <c r="AC69" i="2" s="1"/>
  <c r="AB69" i="2" s="1"/>
  <c r="U69" i="2"/>
  <c r="W69" i="2" s="1"/>
  <c r="V69" i="2" s="1"/>
  <c r="O69" i="2"/>
  <c r="Q69" i="2" s="1"/>
  <c r="P69" i="2" s="1"/>
  <c r="I69" i="2"/>
  <c r="K69" i="2" s="1"/>
  <c r="J69" i="2" s="1"/>
  <c r="C69" i="2"/>
  <c r="E69" i="2" s="1"/>
  <c r="D69" i="2" s="1"/>
  <c r="AS68" i="2"/>
  <c r="AU68" i="2" s="1"/>
  <c r="AT68" i="2" s="1"/>
  <c r="AM68" i="2"/>
  <c r="AO68" i="2" s="1"/>
  <c r="AN68" i="2" s="1"/>
  <c r="AG68" i="2"/>
  <c r="AI68" i="2" s="1"/>
  <c r="AH68" i="2" s="1"/>
  <c r="AA68" i="2"/>
  <c r="AC68" i="2" s="1"/>
  <c r="AB68" i="2" s="1"/>
  <c r="U68" i="2"/>
  <c r="W68" i="2" s="1"/>
  <c r="V68" i="2" s="1"/>
  <c r="O68" i="2"/>
  <c r="Q68" i="2" s="1"/>
  <c r="P68" i="2" s="1"/>
  <c r="I68" i="2"/>
  <c r="K68" i="2" s="1"/>
  <c r="J68" i="2" s="1"/>
  <c r="C68" i="2"/>
  <c r="E68" i="2" s="1"/>
  <c r="D68" i="2" s="1"/>
  <c r="AS67" i="2"/>
  <c r="AU67" i="2" s="1"/>
  <c r="AT67" i="2" s="1"/>
  <c r="AM67" i="2"/>
  <c r="AO67" i="2" s="1"/>
  <c r="AN67" i="2" s="1"/>
  <c r="AG67" i="2"/>
  <c r="AI67" i="2" s="1"/>
  <c r="AH67" i="2" s="1"/>
  <c r="AA67" i="2"/>
  <c r="AC67" i="2" s="1"/>
  <c r="AB67" i="2" s="1"/>
  <c r="U67" i="2"/>
  <c r="W67" i="2" s="1"/>
  <c r="V67" i="2" s="1"/>
  <c r="O67" i="2"/>
  <c r="Q67" i="2" s="1"/>
  <c r="P67" i="2" s="1"/>
  <c r="I67" i="2"/>
  <c r="K67" i="2" s="1"/>
  <c r="J67" i="2" s="1"/>
  <c r="C67" i="2"/>
  <c r="E67" i="2" s="1"/>
  <c r="D67" i="2" s="1"/>
  <c r="AS66" i="2"/>
  <c r="AU66" i="2" s="1"/>
  <c r="AT66" i="2" s="1"/>
  <c r="AM66" i="2"/>
  <c r="AO66" i="2" s="1"/>
  <c r="AN66" i="2" s="1"/>
  <c r="AG66" i="2"/>
  <c r="AI66" i="2" s="1"/>
  <c r="AH66" i="2" s="1"/>
  <c r="AA66" i="2"/>
  <c r="AC66" i="2" s="1"/>
  <c r="AB66" i="2" s="1"/>
  <c r="U66" i="2"/>
  <c r="W66" i="2" s="1"/>
  <c r="V66" i="2" s="1"/>
  <c r="O66" i="2"/>
  <c r="Q66" i="2" s="1"/>
  <c r="P66" i="2" s="1"/>
  <c r="I66" i="2"/>
  <c r="K66" i="2" s="1"/>
  <c r="J66" i="2" s="1"/>
  <c r="C66" i="2"/>
  <c r="E66" i="2" s="1"/>
  <c r="D66" i="2" s="1"/>
  <c r="AS65" i="2"/>
  <c r="AU65" i="2" s="1"/>
  <c r="AT65" i="2" s="1"/>
  <c r="AM65" i="2"/>
  <c r="AO65" i="2" s="1"/>
  <c r="AN65" i="2" s="1"/>
  <c r="AG65" i="2"/>
  <c r="AI65" i="2" s="1"/>
  <c r="AA65" i="2"/>
  <c r="AC65" i="2" s="1"/>
  <c r="U65" i="2"/>
  <c r="W65" i="2" s="1"/>
  <c r="O65" i="2"/>
  <c r="Q65" i="2" s="1"/>
  <c r="I65" i="2"/>
  <c r="K65" i="2" s="1"/>
  <c r="C65" i="2"/>
  <c r="E65" i="2" s="1"/>
  <c r="AS64" i="2"/>
  <c r="AU64" i="2" s="1"/>
  <c r="AT64" i="2" s="1"/>
  <c r="AM64" i="2"/>
  <c r="AO64" i="2" s="1"/>
  <c r="AN64" i="2" s="1"/>
  <c r="AG64" i="2"/>
  <c r="AI64" i="2" s="1"/>
  <c r="AH64" i="2" s="1"/>
  <c r="AA64" i="2"/>
  <c r="AC64" i="2" s="1"/>
  <c r="AB64" i="2" s="1"/>
  <c r="U64" i="2"/>
  <c r="W64" i="2" s="1"/>
  <c r="V64" i="2" s="1"/>
  <c r="O64" i="2"/>
  <c r="Q64" i="2" s="1"/>
  <c r="P64" i="2" s="1"/>
  <c r="I64" i="2"/>
  <c r="K64" i="2" s="1"/>
  <c r="J64" i="2" s="1"/>
  <c r="C64" i="2"/>
  <c r="E64" i="2" s="1"/>
  <c r="D64" i="2" s="1"/>
  <c r="AS63" i="2"/>
  <c r="AU63" i="2" s="1"/>
  <c r="AT63" i="2" s="1"/>
  <c r="AM63" i="2"/>
  <c r="AO63" i="2" s="1"/>
  <c r="AN63" i="2" s="1"/>
  <c r="AG63" i="2"/>
  <c r="AI63" i="2" s="1"/>
  <c r="AH63" i="2" s="1"/>
  <c r="AA63" i="2"/>
  <c r="AC63" i="2" s="1"/>
  <c r="AB63" i="2" s="1"/>
  <c r="U63" i="2"/>
  <c r="W63" i="2" s="1"/>
  <c r="V63" i="2" s="1"/>
  <c r="O63" i="2"/>
  <c r="Q63" i="2" s="1"/>
  <c r="P63" i="2" s="1"/>
  <c r="I63" i="2"/>
  <c r="K63" i="2" s="1"/>
  <c r="J63" i="2" s="1"/>
  <c r="C63" i="2"/>
  <c r="E63" i="2" s="1"/>
  <c r="D63" i="2" s="1"/>
  <c r="AS62" i="2"/>
  <c r="AU62" i="2" s="1"/>
  <c r="AT62" i="2" s="1"/>
  <c r="AM62" i="2"/>
  <c r="AO62" i="2" s="1"/>
  <c r="AN62" i="2" s="1"/>
  <c r="AG62" i="2"/>
  <c r="AI62" i="2" s="1"/>
  <c r="AH62" i="2" s="1"/>
  <c r="AA62" i="2"/>
  <c r="AC62" i="2" s="1"/>
  <c r="AB62" i="2" s="1"/>
  <c r="U62" i="2"/>
  <c r="W62" i="2" s="1"/>
  <c r="V62" i="2" s="1"/>
  <c r="O62" i="2"/>
  <c r="Q62" i="2" s="1"/>
  <c r="P62" i="2" s="1"/>
  <c r="I62" i="2"/>
  <c r="K62" i="2" s="1"/>
  <c r="J62" i="2" s="1"/>
  <c r="C62" i="2"/>
  <c r="E62" i="2" s="1"/>
  <c r="D62" i="2" s="1"/>
  <c r="AS54" i="2"/>
  <c r="AU54" i="2" s="1"/>
  <c r="AT54" i="2" s="1"/>
  <c r="AM54" i="2"/>
  <c r="AO54" i="2" s="1"/>
  <c r="AN54" i="2" s="1"/>
  <c r="AG54" i="2"/>
  <c r="AI54" i="2" s="1"/>
  <c r="AH54" i="2" s="1"/>
  <c r="AA54" i="2"/>
  <c r="AC54" i="2" s="1"/>
  <c r="AB54" i="2" s="1"/>
  <c r="U54" i="2"/>
  <c r="W54" i="2" s="1"/>
  <c r="V54" i="2" s="1"/>
  <c r="O54" i="2"/>
  <c r="Q54" i="2" s="1"/>
  <c r="P54" i="2" s="1"/>
  <c r="I54" i="2"/>
  <c r="K54" i="2" s="1"/>
  <c r="J54" i="2" s="1"/>
  <c r="C54" i="2"/>
  <c r="E54" i="2" s="1"/>
  <c r="D54" i="2" s="1"/>
  <c r="AS53" i="2"/>
  <c r="AU53" i="2" s="1"/>
  <c r="AT53" i="2" s="1"/>
  <c r="AM53" i="2"/>
  <c r="AO53" i="2" s="1"/>
  <c r="AN53" i="2" s="1"/>
  <c r="AG53" i="2"/>
  <c r="AI53" i="2" s="1"/>
  <c r="AH53" i="2" s="1"/>
  <c r="AA53" i="2"/>
  <c r="AC53" i="2" s="1"/>
  <c r="AB53" i="2" s="1"/>
  <c r="U53" i="2"/>
  <c r="W53" i="2" s="1"/>
  <c r="V53" i="2" s="1"/>
  <c r="O53" i="2"/>
  <c r="Q53" i="2" s="1"/>
  <c r="P53" i="2" s="1"/>
  <c r="I53" i="2"/>
  <c r="K53" i="2" s="1"/>
  <c r="J53" i="2" s="1"/>
  <c r="C53" i="2"/>
  <c r="E53" i="2" s="1"/>
  <c r="D53" i="2" s="1"/>
  <c r="AS52" i="2"/>
  <c r="AU52" i="2" s="1"/>
  <c r="AT52" i="2" s="1"/>
  <c r="AM52" i="2"/>
  <c r="AO52" i="2" s="1"/>
  <c r="AN52" i="2" s="1"/>
  <c r="AG52" i="2"/>
  <c r="AI52" i="2" s="1"/>
  <c r="AH52" i="2" s="1"/>
  <c r="AA52" i="2"/>
  <c r="AC52" i="2" s="1"/>
  <c r="AB52" i="2" s="1"/>
  <c r="U52" i="2"/>
  <c r="W52" i="2" s="1"/>
  <c r="V52" i="2" s="1"/>
  <c r="O52" i="2"/>
  <c r="Q52" i="2" s="1"/>
  <c r="P52" i="2" s="1"/>
  <c r="I52" i="2"/>
  <c r="K52" i="2" s="1"/>
  <c r="J52" i="2" s="1"/>
  <c r="C52" i="2"/>
  <c r="E52" i="2" s="1"/>
  <c r="D52" i="2" s="1"/>
  <c r="AS51" i="2"/>
  <c r="AU51" i="2" s="1"/>
  <c r="AT51" i="2" s="1"/>
  <c r="AM51" i="2"/>
  <c r="AO51" i="2" s="1"/>
  <c r="AN51" i="2" s="1"/>
  <c r="AG51" i="2"/>
  <c r="AI51" i="2" s="1"/>
  <c r="AH51" i="2" s="1"/>
  <c r="AA51" i="2"/>
  <c r="AC51" i="2" s="1"/>
  <c r="AB51" i="2" s="1"/>
  <c r="U51" i="2"/>
  <c r="W51" i="2" s="1"/>
  <c r="V51" i="2" s="1"/>
  <c r="O51" i="2"/>
  <c r="Q51" i="2" s="1"/>
  <c r="P51" i="2" s="1"/>
  <c r="I51" i="2"/>
  <c r="K51" i="2" s="1"/>
  <c r="J51" i="2" s="1"/>
  <c r="C51" i="2"/>
  <c r="E51" i="2" s="1"/>
  <c r="D51" i="2" s="1"/>
  <c r="AS50" i="2"/>
  <c r="AU50" i="2" s="1"/>
  <c r="AT50" i="2" s="1"/>
  <c r="AM50" i="2"/>
  <c r="AO50" i="2" s="1"/>
  <c r="AN50" i="2" s="1"/>
  <c r="AG50" i="2"/>
  <c r="AI50" i="2" s="1"/>
  <c r="AH50" i="2" s="1"/>
  <c r="AA50" i="2"/>
  <c r="AC50" i="2" s="1"/>
  <c r="AB50" i="2" s="1"/>
  <c r="U50" i="2"/>
  <c r="W50" i="2" s="1"/>
  <c r="V50" i="2" s="1"/>
  <c r="O50" i="2"/>
  <c r="Q50" i="2" s="1"/>
  <c r="P50" i="2" s="1"/>
  <c r="I50" i="2"/>
  <c r="K50" i="2" s="1"/>
  <c r="J50" i="2" s="1"/>
  <c r="C50" i="2"/>
  <c r="E50" i="2" s="1"/>
  <c r="D50" i="2" s="1"/>
  <c r="AS49" i="2"/>
  <c r="AU49" i="2" s="1"/>
  <c r="AT49" i="2" s="1"/>
  <c r="AM49" i="2"/>
  <c r="AO49" i="2" s="1"/>
  <c r="AN49" i="2" s="1"/>
  <c r="AG49" i="2"/>
  <c r="AI49" i="2" s="1"/>
  <c r="AH49" i="2" s="1"/>
  <c r="AA49" i="2"/>
  <c r="AC49" i="2" s="1"/>
  <c r="AB49" i="2" s="1"/>
  <c r="U49" i="2"/>
  <c r="W49" i="2" s="1"/>
  <c r="V49" i="2" s="1"/>
  <c r="O49" i="2"/>
  <c r="Q49" i="2" s="1"/>
  <c r="P49" i="2" s="1"/>
  <c r="I49" i="2"/>
  <c r="K49" i="2" s="1"/>
  <c r="J49" i="2" s="1"/>
  <c r="C49" i="2"/>
  <c r="E49" i="2" s="1"/>
  <c r="D49" i="2" s="1"/>
  <c r="AS48" i="2"/>
  <c r="AU48" i="2" s="1"/>
  <c r="AT48" i="2" s="1"/>
  <c r="AM48" i="2"/>
  <c r="AO48" i="2" s="1"/>
  <c r="AN48" i="2" s="1"/>
  <c r="AG48" i="2"/>
  <c r="AI48" i="2" s="1"/>
  <c r="AH48" i="2" s="1"/>
  <c r="AA48" i="2"/>
  <c r="AC48" i="2" s="1"/>
  <c r="AB48" i="2" s="1"/>
  <c r="U48" i="2"/>
  <c r="W48" i="2" s="1"/>
  <c r="V48" i="2" s="1"/>
  <c r="O48" i="2"/>
  <c r="Q48" i="2" s="1"/>
  <c r="P48" i="2" s="1"/>
  <c r="I48" i="2"/>
  <c r="K48" i="2" s="1"/>
  <c r="J48" i="2" s="1"/>
  <c r="C48" i="2"/>
  <c r="E48" i="2" s="1"/>
  <c r="D48" i="2" s="1"/>
  <c r="AS47" i="2"/>
  <c r="AU47" i="2" s="1"/>
  <c r="AT47" i="2" s="1"/>
  <c r="AM47" i="2"/>
  <c r="AO47" i="2" s="1"/>
  <c r="AN47" i="2" s="1"/>
  <c r="AG47" i="2"/>
  <c r="AI47" i="2" s="1"/>
  <c r="AH47" i="2" s="1"/>
  <c r="AA47" i="2"/>
  <c r="AC47" i="2" s="1"/>
  <c r="AB47" i="2" s="1"/>
  <c r="U47" i="2"/>
  <c r="W47" i="2" s="1"/>
  <c r="V47" i="2" s="1"/>
  <c r="O47" i="2"/>
  <c r="Q47" i="2" s="1"/>
  <c r="P47" i="2" s="1"/>
  <c r="I47" i="2"/>
  <c r="K47" i="2" s="1"/>
  <c r="J47" i="2" s="1"/>
  <c r="C47" i="2"/>
  <c r="E47" i="2" s="1"/>
  <c r="D47" i="2" s="1"/>
  <c r="AS46" i="2"/>
  <c r="AU46" i="2" s="1"/>
  <c r="AT46" i="2" s="1"/>
  <c r="AM46" i="2"/>
  <c r="AO46" i="2" s="1"/>
  <c r="AN46" i="2" s="1"/>
  <c r="AG46" i="2"/>
  <c r="AI46" i="2" s="1"/>
  <c r="AH46" i="2" s="1"/>
  <c r="AA46" i="2"/>
  <c r="AC46" i="2" s="1"/>
  <c r="AB46" i="2" s="1"/>
  <c r="U46" i="2"/>
  <c r="W46" i="2" s="1"/>
  <c r="V46" i="2" s="1"/>
  <c r="O46" i="2"/>
  <c r="Q46" i="2" s="1"/>
  <c r="P46" i="2" s="1"/>
  <c r="I46" i="2"/>
  <c r="K46" i="2" s="1"/>
  <c r="J46" i="2" s="1"/>
  <c r="C46" i="2"/>
  <c r="E46" i="2" s="1"/>
  <c r="D46" i="2" s="1"/>
  <c r="AS45" i="2"/>
  <c r="AU45" i="2" s="1"/>
  <c r="AT45" i="2" s="1"/>
  <c r="AM45" i="2"/>
  <c r="AO45" i="2" s="1"/>
  <c r="AN45" i="2" s="1"/>
  <c r="AG45" i="2"/>
  <c r="AI45" i="2" s="1"/>
  <c r="AH45" i="2" s="1"/>
  <c r="AA45" i="2"/>
  <c r="AC45" i="2" s="1"/>
  <c r="AB45" i="2" s="1"/>
  <c r="U45" i="2"/>
  <c r="W45" i="2" s="1"/>
  <c r="V45" i="2" s="1"/>
  <c r="O45" i="2"/>
  <c r="Q45" i="2" s="1"/>
  <c r="P45" i="2" s="1"/>
  <c r="I45" i="2"/>
  <c r="K45" i="2" s="1"/>
  <c r="J45" i="2" s="1"/>
  <c r="C45" i="2"/>
  <c r="E45" i="2" s="1"/>
  <c r="D45" i="2" s="1"/>
  <c r="AS44" i="2"/>
  <c r="AU44" i="2" s="1"/>
  <c r="AT44" i="2" s="1"/>
  <c r="AM44" i="2"/>
  <c r="AO44" i="2" s="1"/>
  <c r="AN44" i="2" s="1"/>
  <c r="AG44" i="2"/>
  <c r="AI44" i="2" s="1"/>
  <c r="AH44" i="2" s="1"/>
  <c r="AA44" i="2"/>
  <c r="AC44" i="2" s="1"/>
  <c r="AB44" i="2" s="1"/>
  <c r="U44" i="2"/>
  <c r="W44" i="2" s="1"/>
  <c r="V44" i="2" s="1"/>
  <c r="O44" i="2"/>
  <c r="Q44" i="2" s="1"/>
  <c r="P44" i="2" s="1"/>
  <c r="I44" i="2"/>
  <c r="K44" i="2" s="1"/>
  <c r="J44" i="2" s="1"/>
  <c r="C44" i="2"/>
  <c r="E44" i="2" s="1"/>
  <c r="D44" i="2" s="1"/>
  <c r="AS43" i="2"/>
  <c r="AU43" i="2" s="1"/>
  <c r="AT43" i="2" s="1"/>
  <c r="AM43" i="2"/>
  <c r="AO43" i="2" s="1"/>
  <c r="AN43" i="2" s="1"/>
  <c r="AG43" i="2"/>
  <c r="AI43" i="2" s="1"/>
  <c r="AH43" i="2" s="1"/>
  <c r="AA43" i="2"/>
  <c r="AC43" i="2" s="1"/>
  <c r="AB43" i="2" s="1"/>
  <c r="U43" i="2"/>
  <c r="W43" i="2" s="1"/>
  <c r="V43" i="2" s="1"/>
  <c r="O43" i="2"/>
  <c r="Q43" i="2" s="1"/>
  <c r="P43" i="2" s="1"/>
  <c r="I43" i="2"/>
  <c r="K43" i="2" s="1"/>
  <c r="J43" i="2" s="1"/>
  <c r="C43" i="2"/>
  <c r="E43" i="2" s="1"/>
  <c r="D43" i="2" s="1"/>
  <c r="AS42" i="2"/>
  <c r="AU42" i="2" s="1"/>
  <c r="AT42" i="2" s="1"/>
  <c r="AM42" i="2"/>
  <c r="AO42" i="2" s="1"/>
  <c r="AN42" i="2" s="1"/>
  <c r="AG42" i="2"/>
  <c r="AI42" i="2" s="1"/>
  <c r="AH42" i="2" s="1"/>
  <c r="AA42" i="2"/>
  <c r="AC42" i="2" s="1"/>
  <c r="AB42" i="2" s="1"/>
  <c r="U42" i="2"/>
  <c r="W42" i="2" s="1"/>
  <c r="V42" i="2" s="1"/>
  <c r="O42" i="2"/>
  <c r="Q42" i="2" s="1"/>
  <c r="P42" i="2" s="1"/>
  <c r="I42" i="2"/>
  <c r="K42" i="2" s="1"/>
  <c r="J42" i="2" s="1"/>
  <c r="C42" i="2"/>
  <c r="E42" i="2" s="1"/>
  <c r="D42" i="2" s="1"/>
  <c r="AS41" i="2"/>
  <c r="AU41" i="2" s="1"/>
  <c r="AT41" i="2" s="1"/>
  <c r="AM41" i="2"/>
  <c r="AO41" i="2" s="1"/>
  <c r="AN41" i="2" s="1"/>
  <c r="AG41" i="2"/>
  <c r="AI41" i="2" s="1"/>
  <c r="AH41" i="2" s="1"/>
  <c r="AA41" i="2"/>
  <c r="AC41" i="2" s="1"/>
  <c r="AB41" i="2" s="1"/>
  <c r="U41" i="2"/>
  <c r="W41" i="2" s="1"/>
  <c r="V41" i="2" s="1"/>
  <c r="O41" i="2"/>
  <c r="Q41" i="2" s="1"/>
  <c r="P41" i="2" s="1"/>
  <c r="I41" i="2"/>
  <c r="K41" i="2" s="1"/>
  <c r="J41" i="2" s="1"/>
  <c r="C41" i="2"/>
  <c r="E41" i="2" s="1"/>
  <c r="D41" i="2" s="1"/>
  <c r="AS40" i="2"/>
  <c r="AU40" i="2" s="1"/>
  <c r="AT40" i="2" s="1"/>
  <c r="AM40" i="2"/>
  <c r="AO40" i="2" s="1"/>
  <c r="AN40" i="2" s="1"/>
  <c r="AG40" i="2"/>
  <c r="AI40" i="2" s="1"/>
  <c r="AH40" i="2" s="1"/>
  <c r="AA40" i="2"/>
  <c r="AC40" i="2" s="1"/>
  <c r="AB40" i="2" s="1"/>
  <c r="U40" i="2"/>
  <c r="W40" i="2" s="1"/>
  <c r="V40" i="2" s="1"/>
  <c r="O40" i="2"/>
  <c r="Q40" i="2" s="1"/>
  <c r="P40" i="2" s="1"/>
  <c r="I40" i="2"/>
  <c r="K40" i="2" s="1"/>
  <c r="J40" i="2" s="1"/>
  <c r="C40" i="2"/>
  <c r="E40" i="2" s="1"/>
  <c r="D40" i="2" s="1"/>
  <c r="AS39" i="2"/>
  <c r="AU39" i="2" s="1"/>
  <c r="AT39" i="2" s="1"/>
  <c r="AM39" i="2"/>
  <c r="AO39" i="2" s="1"/>
  <c r="AN39" i="2" s="1"/>
  <c r="AG39" i="2"/>
  <c r="AI39" i="2" s="1"/>
  <c r="AH39" i="2" s="1"/>
  <c r="AA39" i="2"/>
  <c r="AC39" i="2" s="1"/>
  <c r="AB39" i="2" s="1"/>
  <c r="U39" i="2"/>
  <c r="W39" i="2" s="1"/>
  <c r="V39" i="2" s="1"/>
  <c r="O39" i="2"/>
  <c r="Q39" i="2" s="1"/>
  <c r="P39" i="2" s="1"/>
  <c r="I39" i="2"/>
  <c r="K39" i="2" s="1"/>
  <c r="J39" i="2" s="1"/>
  <c r="C39" i="2"/>
  <c r="E39" i="2" s="1"/>
  <c r="D39" i="2" s="1"/>
  <c r="AS38" i="2"/>
  <c r="AU38" i="2" s="1"/>
  <c r="AM38" i="2"/>
  <c r="AO38" i="2" s="1"/>
  <c r="AG38" i="2"/>
  <c r="AI38" i="2" s="1"/>
  <c r="AH56" i="2" s="1"/>
  <c r="AA38" i="2"/>
  <c r="AC38" i="2" s="1"/>
  <c r="AB56" i="2" s="1"/>
  <c r="U38" i="2"/>
  <c r="W38" i="2" s="1"/>
  <c r="O38" i="2"/>
  <c r="Q38" i="2" s="1"/>
  <c r="P56" i="2" s="1"/>
  <c r="I38" i="2"/>
  <c r="K38" i="2" s="1"/>
  <c r="C38" i="2"/>
  <c r="E38" i="2" s="1"/>
  <c r="AS37" i="2"/>
  <c r="AU37" i="2" s="1"/>
  <c r="AT37" i="2" s="1"/>
  <c r="AM37" i="2"/>
  <c r="AO37" i="2" s="1"/>
  <c r="AN37" i="2" s="1"/>
  <c r="AG37" i="2"/>
  <c r="AI37" i="2" s="1"/>
  <c r="AH37" i="2" s="1"/>
  <c r="AA37" i="2"/>
  <c r="AC37" i="2" s="1"/>
  <c r="AB37" i="2" s="1"/>
  <c r="U37" i="2"/>
  <c r="W37" i="2" s="1"/>
  <c r="V37" i="2" s="1"/>
  <c r="O37" i="2"/>
  <c r="Q37" i="2" s="1"/>
  <c r="P37" i="2" s="1"/>
  <c r="I37" i="2"/>
  <c r="K37" i="2" s="1"/>
  <c r="J37" i="2" s="1"/>
  <c r="C37" i="2"/>
  <c r="E37" i="2" s="1"/>
  <c r="D37" i="2" s="1"/>
  <c r="AS36" i="2"/>
  <c r="AU36" i="2" s="1"/>
  <c r="AT36" i="2" s="1"/>
  <c r="AM36" i="2"/>
  <c r="AO36" i="2" s="1"/>
  <c r="AN36" i="2" s="1"/>
  <c r="AG36" i="2"/>
  <c r="AI36" i="2" s="1"/>
  <c r="AH36" i="2" s="1"/>
  <c r="AA36" i="2"/>
  <c r="AC36" i="2" s="1"/>
  <c r="AB36" i="2" s="1"/>
  <c r="U36" i="2"/>
  <c r="W36" i="2" s="1"/>
  <c r="V36" i="2" s="1"/>
  <c r="O36" i="2"/>
  <c r="Q36" i="2" s="1"/>
  <c r="P36" i="2" s="1"/>
  <c r="I36" i="2"/>
  <c r="K36" i="2" s="1"/>
  <c r="J36" i="2" s="1"/>
  <c r="C36" i="2"/>
  <c r="E36" i="2" s="1"/>
  <c r="D36" i="2" s="1"/>
  <c r="AS35" i="2"/>
  <c r="AU35" i="2" s="1"/>
  <c r="AT35" i="2" s="1"/>
  <c r="AM35" i="2"/>
  <c r="AO35" i="2" s="1"/>
  <c r="AN35" i="2" s="1"/>
  <c r="AG35" i="2"/>
  <c r="AI35" i="2" s="1"/>
  <c r="AH35" i="2" s="1"/>
  <c r="AA35" i="2"/>
  <c r="AC35" i="2" s="1"/>
  <c r="AB35" i="2" s="1"/>
  <c r="U35" i="2"/>
  <c r="W35" i="2" s="1"/>
  <c r="V35" i="2" s="1"/>
  <c r="O35" i="2"/>
  <c r="Q35" i="2" s="1"/>
  <c r="P35" i="2" s="1"/>
  <c r="I35" i="2"/>
  <c r="K35" i="2" s="1"/>
  <c r="J35" i="2" s="1"/>
  <c r="C35" i="2"/>
  <c r="E35" i="2" s="1"/>
  <c r="D35" i="2" s="1"/>
  <c r="AU27" i="2"/>
  <c r="AT27" i="2" s="1"/>
  <c r="AO27" i="2"/>
  <c r="AN27" i="2" s="1"/>
  <c r="AI27" i="2"/>
  <c r="AH27" i="2" s="1"/>
  <c r="AC27" i="2"/>
  <c r="AB27" i="2" s="1"/>
  <c r="W27" i="2"/>
  <c r="V27" i="2" s="1"/>
  <c r="Q27" i="2"/>
  <c r="P27" i="2" s="1"/>
  <c r="K27" i="2"/>
  <c r="J27" i="2" s="1"/>
  <c r="E27" i="2"/>
  <c r="D27" i="2" s="1"/>
  <c r="AU26" i="2"/>
  <c r="AT26" i="2" s="1"/>
  <c r="AO26" i="2"/>
  <c r="AN26" i="2" s="1"/>
  <c r="AI26" i="2"/>
  <c r="AH26" i="2" s="1"/>
  <c r="AC26" i="2"/>
  <c r="AB26" i="2" s="1"/>
  <c r="W26" i="2"/>
  <c r="V26" i="2" s="1"/>
  <c r="Q26" i="2"/>
  <c r="P26" i="2" s="1"/>
  <c r="K26" i="2"/>
  <c r="J26" i="2" s="1"/>
  <c r="D26" i="2"/>
  <c r="E26" i="2"/>
  <c r="AU25" i="2"/>
  <c r="AT25" i="2" s="1"/>
  <c r="AO25" i="2"/>
  <c r="AN25" i="2" s="1"/>
  <c r="AI25" i="2"/>
  <c r="AH25" i="2" s="1"/>
  <c r="AC25" i="2"/>
  <c r="AB25" i="2" s="1"/>
  <c r="W25" i="2"/>
  <c r="V25" i="2" s="1"/>
  <c r="Q25" i="2"/>
  <c r="P25" i="2" s="1"/>
  <c r="K25" i="2"/>
  <c r="J25" i="2" s="1"/>
  <c r="E25" i="2"/>
  <c r="D25" i="2" s="1"/>
  <c r="AU24" i="2"/>
  <c r="AT24" i="2" s="1"/>
  <c r="AO24" i="2"/>
  <c r="AN24" i="2" s="1"/>
  <c r="AI24" i="2"/>
  <c r="AH24" i="2" s="1"/>
  <c r="AC24" i="2"/>
  <c r="AB24" i="2" s="1"/>
  <c r="W24" i="2"/>
  <c r="V24" i="2" s="1"/>
  <c r="Q24" i="2"/>
  <c r="P24" i="2" s="1"/>
  <c r="K24" i="2"/>
  <c r="J24" i="2" s="1"/>
  <c r="E24" i="2"/>
  <c r="D24" i="2" s="1"/>
  <c r="AU23" i="2"/>
  <c r="AT23" i="2" s="1"/>
  <c r="AO23" i="2"/>
  <c r="AN23" i="2" s="1"/>
  <c r="AI23" i="2"/>
  <c r="AH23" i="2" s="1"/>
  <c r="AC23" i="2"/>
  <c r="AB23" i="2" s="1"/>
  <c r="W23" i="2"/>
  <c r="V23" i="2" s="1"/>
  <c r="Q23" i="2"/>
  <c r="P23" i="2" s="1"/>
  <c r="K23" i="2"/>
  <c r="J23" i="2" s="1"/>
  <c r="E23" i="2"/>
  <c r="D23" i="2" s="1"/>
  <c r="AU22" i="2"/>
  <c r="AT22" i="2" s="1"/>
  <c r="AO22" i="2"/>
  <c r="AN22" i="2" s="1"/>
  <c r="AI22" i="2"/>
  <c r="AH22" i="2" s="1"/>
  <c r="AC22" i="2"/>
  <c r="AB22" i="2" s="1"/>
  <c r="W22" i="2"/>
  <c r="V22" i="2" s="1"/>
  <c r="Q22" i="2"/>
  <c r="P22" i="2" s="1"/>
  <c r="K22" i="2"/>
  <c r="J22" i="2" s="1"/>
  <c r="E22" i="2"/>
  <c r="D22" i="2" s="1"/>
  <c r="AU21" i="2"/>
  <c r="AT21" i="2" s="1"/>
  <c r="AO21" i="2"/>
  <c r="AN21" i="2" s="1"/>
  <c r="AI21" i="2"/>
  <c r="AH21" i="2" s="1"/>
  <c r="AC21" i="2"/>
  <c r="AB21" i="2" s="1"/>
  <c r="W21" i="2"/>
  <c r="V21" i="2" s="1"/>
  <c r="Q21" i="2"/>
  <c r="P21" i="2" s="1"/>
  <c r="K21" i="2"/>
  <c r="J21" i="2" s="1"/>
  <c r="E21" i="2"/>
  <c r="D21" i="2" s="1"/>
  <c r="AU20" i="2"/>
  <c r="AT20" i="2" s="1"/>
  <c r="AO20" i="2"/>
  <c r="AN20" i="2" s="1"/>
  <c r="AI20" i="2"/>
  <c r="AH20" i="2" s="1"/>
  <c r="AC20" i="2"/>
  <c r="AB20" i="2" s="1"/>
  <c r="W20" i="2"/>
  <c r="V20" i="2" s="1"/>
  <c r="Q20" i="2"/>
  <c r="P20" i="2" s="1"/>
  <c r="K20" i="2"/>
  <c r="J20" i="2" s="1"/>
  <c r="E20" i="2"/>
  <c r="D20" i="2" s="1"/>
  <c r="AU19" i="2"/>
  <c r="AT19" i="2" s="1"/>
  <c r="AO19" i="2"/>
  <c r="AN19" i="2" s="1"/>
  <c r="AI19" i="2"/>
  <c r="AH19" i="2" s="1"/>
  <c r="AC19" i="2"/>
  <c r="AB19" i="2" s="1"/>
  <c r="W19" i="2"/>
  <c r="V19" i="2" s="1"/>
  <c r="Q19" i="2"/>
  <c r="P19" i="2" s="1"/>
  <c r="K19" i="2"/>
  <c r="J19" i="2" s="1"/>
  <c r="E19" i="2"/>
  <c r="D19" i="2" s="1"/>
  <c r="AU18" i="2"/>
  <c r="AT18" i="2" s="1"/>
  <c r="AO18" i="2"/>
  <c r="AN18" i="2" s="1"/>
  <c r="AI18" i="2"/>
  <c r="AH18" i="2" s="1"/>
  <c r="AC18" i="2"/>
  <c r="AB18" i="2" s="1"/>
  <c r="W18" i="2"/>
  <c r="V18" i="2" s="1"/>
  <c r="Q18" i="2"/>
  <c r="P18" i="2" s="1"/>
  <c r="K18" i="2"/>
  <c r="J18" i="2" s="1"/>
  <c r="E18" i="2"/>
  <c r="D18" i="2" s="1"/>
  <c r="AU17" i="2"/>
  <c r="AT17" i="2" s="1"/>
  <c r="AO17" i="2"/>
  <c r="AN17" i="2" s="1"/>
  <c r="AI17" i="2"/>
  <c r="AH17" i="2" s="1"/>
  <c r="AC17" i="2"/>
  <c r="AB17" i="2" s="1"/>
  <c r="W17" i="2"/>
  <c r="V17" i="2" s="1"/>
  <c r="Q17" i="2"/>
  <c r="P17" i="2" s="1"/>
  <c r="K17" i="2"/>
  <c r="J17" i="2" s="1"/>
  <c r="E17" i="2"/>
  <c r="D17" i="2" s="1"/>
  <c r="AU16" i="2"/>
  <c r="AT16" i="2" s="1"/>
  <c r="AO16" i="2"/>
  <c r="AN16" i="2" s="1"/>
  <c r="AI16" i="2"/>
  <c r="AH16" i="2" s="1"/>
  <c r="AC16" i="2"/>
  <c r="AB16" i="2" s="1"/>
  <c r="W16" i="2"/>
  <c r="V16" i="2" s="1"/>
  <c r="Q16" i="2"/>
  <c r="P16" i="2" s="1"/>
  <c r="K16" i="2"/>
  <c r="J16" i="2" s="1"/>
  <c r="E16" i="2"/>
  <c r="D16" i="2" s="1"/>
  <c r="AU15" i="2"/>
  <c r="AT15" i="2" s="1"/>
  <c r="AO15" i="2"/>
  <c r="AN15" i="2" s="1"/>
  <c r="AI15" i="2"/>
  <c r="AH15" i="2" s="1"/>
  <c r="AC15" i="2"/>
  <c r="AB15" i="2" s="1"/>
  <c r="W15" i="2"/>
  <c r="V15" i="2" s="1"/>
  <c r="Q15" i="2"/>
  <c r="P15" i="2" s="1"/>
  <c r="K15" i="2"/>
  <c r="J15" i="2" s="1"/>
  <c r="E15" i="2"/>
  <c r="D15" i="2" s="1"/>
  <c r="AU14" i="2"/>
  <c r="AT14" i="2" s="1"/>
  <c r="AO14" i="2"/>
  <c r="AN14" i="2" s="1"/>
  <c r="AI14" i="2"/>
  <c r="AH14" i="2" s="1"/>
  <c r="AC14" i="2"/>
  <c r="AB14" i="2" s="1"/>
  <c r="W14" i="2"/>
  <c r="V14" i="2" s="1"/>
  <c r="Q14" i="2"/>
  <c r="P14" i="2" s="1"/>
  <c r="K14" i="2"/>
  <c r="J14" i="2" s="1"/>
  <c r="E14" i="2"/>
  <c r="D14" i="2" s="1"/>
  <c r="AU13" i="2"/>
  <c r="AT13" i="2" s="1"/>
  <c r="AO13" i="2"/>
  <c r="AN13" i="2" s="1"/>
  <c r="AI13" i="2"/>
  <c r="AH13" i="2" s="1"/>
  <c r="AC13" i="2"/>
  <c r="AB13" i="2" s="1"/>
  <c r="W13" i="2"/>
  <c r="V13" i="2" s="1"/>
  <c r="Q13" i="2"/>
  <c r="P13" i="2" s="1"/>
  <c r="K13" i="2"/>
  <c r="J13" i="2" s="1"/>
  <c r="E13" i="2"/>
  <c r="D13" i="2" s="1"/>
  <c r="AU12" i="2"/>
  <c r="AT12" i="2" s="1"/>
  <c r="AO12" i="2"/>
  <c r="AN12" i="2" s="1"/>
  <c r="AI12" i="2"/>
  <c r="AH12" i="2" s="1"/>
  <c r="AC12" i="2"/>
  <c r="AB12" i="2" s="1"/>
  <c r="W12" i="2"/>
  <c r="V12" i="2" s="1"/>
  <c r="Q12" i="2"/>
  <c r="P12" i="2" s="1"/>
  <c r="K12" i="2"/>
  <c r="J12" i="2" s="1"/>
  <c r="E12" i="2"/>
  <c r="D12" i="2" s="1"/>
  <c r="AU11" i="2"/>
  <c r="AO11" i="2"/>
  <c r="AI11" i="2"/>
  <c r="AC11" i="2"/>
  <c r="W11" i="2"/>
  <c r="Q11" i="2"/>
  <c r="K11" i="2"/>
  <c r="E11" i="2"/>
  <c r="AU10" i="2"/>
  <c r="AT10" i="2" s="1"/>
  <c r="AO10" i="2"/>
  <c r="AN10" i="2" s="1"/>
  <c r="AI10" i="2"/>
  <c r="AH10" i="2" s="1"/>
  <c r="AC10" i="2"/>
  <c r="AB10" i="2" s="1"/>
  <c r="W10" i="2"/>
  <c r="V10" i="2" s="1"/>
  <c r="Q10" i="2"/>
  <c r="P10" i="2" s="1"/>
  <c r="K10" i="2"/>
  <c r="J10" i="2" s="1"/>
  <c r="E10" i="2"/>
  <c r="D10" i="2" s="1"/>
  <c r="AU9" i="2"/>
  <c r="AT9" i="2" s="1"/>
  <c r="AO9" i="2"/>
  <c r="AN9" i="2" s="1"/>
  <c r="AI9" i="2"/>
  <c r="AH9" i="2" s="1"/>
  <c r="AC9" i="2"/>
  <c r="AB9" i="2" s="1"/>
  <c r="W9" i="2"/>
  <c r="V9" i="2" s="1"/>
  <c r="Q9" i="2"/>
  <c r="P9" i="2" s="1"/>
  <c r="K9" i="2"/>
  <c r="J9" i="2" s="1"/>
  <c r="E9" i="2"/>
  <c r="D9" i="2" s="1"/>
  <c r="AU8" i="2"/>
  <c r="AT8" i="2" s="1"/>
  <c r="AO8" i="2"/>
  <c r="AN8" i="2" s="1"/>
  <c r="AI8" i="2"/>
  <c r="AH8" i="2" s="1"/>
  <c r="AC8" i="2"/>
  <c r="AB8" i="2" s="1"/>
  <c r="W8" i="2"/>
  <c r="V8" i="2" s="1"/>
  <c r="Q8" i="2"/>
  <c r="P8" i="2" s="1"/>
  <c r="K8" i="2"/>
  <c r="J8" i="2" s="1"/>
  <c r="E8" i="2"/>
  <c r="D8" i="2" s="1"/>
  <c r="I9" i="1"/>
  <c r="R9" i="1" s="1"/>
  <c r="H9" i="1"/>
  <c r="Q9" i="1" s="1"/>
  <c r="F9" i="1"/>
  <c r="O9" i="1" s="1"/>
  <c r="AH83" i="2" l="1"/>
  <c r="I10" i="1" s="1"/>
  <c r="R10" i="1" s="1"/>
  <c r="AN56" i="2"/>
  <c r="J9" i="1" s="1"/>
  <c r="S9" i="1" s="1"/>
  <c r="J83" i="2"/>
  <c r="E10" i="1" s="1"/>
  <c r="N10" i="1" s="1"/>
  <c r="J29" i="2"/>
  <c r="E8" i="1" s="1"/>
  <c r="N8" i="1" s="1"/>
  <c r="AB29" i="2"/>
  <c r="H8" i="1" s="1"/>
  <c r="Q8" i="1" s="1"/>
  <c r="D56" i="2"/>
  <c r="D9" i="1" s="1"/>
  <c r="M9" i="1" s="1"/>
  <c r="D38" i="2"/>
  <c r="D29" i="2"/>
  <c r="D8" i="1" s="1"/>
  <c r="M8" i="1" s="1"/>
  <c r="AH29" i="2"/>
  <c r="I8" i="1" s="1"/>
  <c r="R8" i="1" s="1"/>
  <c r="P83" i="2"/>
  <c r="F10" i="1" s="1"/>
  <c r="O10" i="1" s="1"/>
  <c r="D11" i="2"/>
  <c r="AB11" i="2"/>
  <c r="V38" i="2"/>
  <c r="V56" i="2"/>
  <c r="G9" i="1" s="1"/>
  <c r="P9" i="1" s="1"/>
  <c r="P29" i="2"/>
  <c r="F8" i="1" s="1"/>
  <c r="O8" i="1" s="1"/>
  <c r="P11" i="2"/>
  <c r="AN29" i="2"/>
  <c r="J8" i="1" s="1"/>
  <c r="S8" i="1" s="1"/>
  <c r="AN11" i="2"/>
  <c r="J56" i="2"/>
  <c r="E9" i="1" s="1"/>
  <c r="N9" i="1" s="1"/>
  <c r="J38" i="2"/>
  <c r="J11" i="2"/>
  <c r="V11" i="2"/>
  <c r="V29" i="2"/>
  <c r="G8" i="1" s="1"/>
  <c r="P8" i="1" s="1"/>
  <c r="AH11" i="2"/>
  <c r="AT11" i="2"/>
  <c r="AT29" i="2"/>
  <c r="K8" i="1" s="1"/>
  <c r="T8" i="1" s="1"/>
  <c r="AB38" i="2"/>
  <c r="AT38" i="2"/>
  <c r="AT56" i="2"/>
  <c r="K9" i="1" s="1"/>
  <c r="T9" i="1" s="1"/>
  <c r="P38" i="2"/>
  <c r="AN38" i="2"/>
  <c r="V83" i="2"/>
  <c r="G10" i="1" s="1"/>
  <c r="P10" i="1" s="1"/>
  <c r="V65" i="2"/>
  <c r="AH38" i="2"/>
  <c r="D83" i="2"/>
  <c r="D10" i="1" s="1"/>
  <c r="M10" i="1" s="1"/>
  <c r="D65" i="2"/>
  <c r="P65" i="2"/>
  <c r="AB83" i="2"/>
  <c r="H10" i="1" s="1"/>
  <c r="Q10" i="1" s="1"/>
  <c r="AB65" i="2"/>
  <c r="J65" i="2"/>
  <c r="AH65" i="2"/>
  <c r="AT110" i="2"/>
  <c r="K11" i="1" s="1"/>
  <c r="T11" i="1" s="1"/>
  <c r="AT92" i="2"/>
  <c r="AT83" i="2"/>
  <c r="K10" i="1" s="1"/>
  <c r="T10" i="1" s="1"/>
  <c r="J110" i="2"/>
  <c r="E11" i="1" s="1"/>
  <c r="N11" i="1" s="1"/>
  <c r="J92" i="2"/>
  <c r="AN83" i="2"/>
  <c r="J10" i="1" s="1"/>
  <c r="S10" i="1" s="1"/>
  <c r="P92" i="2"/>
  <c r="P110" i="2"/>
  <c r="F11" i="1" s="1"/>
  <c r="O11" i="1" s="1"/>
  <c r="AH110" i="2"/>
  <c r="I11" i="1" s="1"/>
  <c r="R11" i="1" s="1"/>
  <c r="AH92" i="2"/>
  <c r="V110" i="2"/>
  <c r="G11" i="1" s="1"/>
  <c r="P11" i="1" s="1"/>
  <c r="V92" i="2"/>
  <c r="AN92" i="2"/>
  <c r="AN110" i="2"/>
  <c r="J11" i="1" s="1"/>
  <c r="S11" i="1" s="1"/>
  <c r="D110" i="2"/>
  <c r="D11" i="1" s="1"/>
  <c r="M11" i="1" s="1"/>
  <c r="AB110" i="2"/>
  <c r="H11" i="1" s="1"/>
  <c r="Q11" i="1" s="1"/>
</calcChain>
</file>

<file path=xl/sharedStrings.xml><?xml version="1.0" encoding="utf-8"?>
<sst xmlns="http://schemas.openxmlformats.org/spreadsheetml/2006/main" count="948" uniqueCount="61">
  <si>
    <r>
      <t>kg mm</t>
    </r>
    <r>
      <rPr>
        <vertAlign val="superscript"/>
        <sz val="10"/>
        <rFont val="Arial"/>
        <family val="2"/>
      </rPr>
      <t>-1</t>
    </r>
  </si>
  <si>
    <r>
      <t>lbs in</t>
    </r>
    <r>
      <rPr>
        <vertAlign val="superscript"/>
        <sz val="10"/>
        <rFont val="Arial"/>
        <family val="2"/>
      </rPr>
      <t>-1</t>
    </r>
  </si>
  <si>
    <t>PSI</t>
  </si>
  <si>
    <t>0°</t>
  </si>
  <si>
    <t>0.5°</t>
  </si>
  <si>
    <t>1°</t>
  </si>
  <si>
    <t>1.5°</t>
  </si>
  <si>
    <t>2°</t>
  </si>
  <si>
    <t>2.5°</t>
  </si>
  <si>
    <t>3°</t>
  </si>
  <si>
    <t>3.5°</t>
  </si>
  <si>
    <t>Please note - All static spring rate tests are conducted on a flat steel plate</t>
  </si>
  <si>
    <r>
      <t xml:space="preserve">CONFIDENTIAL, PROPRIETARY AND / OR TRADE SECRET INFORMATION.  </t>
    </r>
    <r>
      <rPr>
        <sz val="8"/>
        <rFont val="Arial"/>
        <family val="2"/>
      </rPr>
      <t xml:space="preserve">
The information contained in this document is intended only for the use of the individual to whom it was sent and may contain confidential, proprietary and / or trade secret information that is the property of Cooper Tire and Rubber Company and / or Cooper-Avon Tyres Limited. If the reader of this document  is not the intended recipient, you are hereby notified that you should not read any further, and any dissemination, distribution or copying of this communication is strictly prohibited. Copyright © Unpublished.</t>
    </r>
  </si>
  <si>
    <t>Spec</t>
  </si>
  <si>
    <t>Size</t>
  </si>
  <si>
    <t>210/550R13</t>
  </si>
  <si>
    <t>Camber</t>
  </si>
  <si>
    <t>Pressure</t>
  </si>
  <si>
    <t>24psi</t>
  </si>
  <si>
    <t>Load</t>
  </si>
  <si>
    <t>Radius</t>
  </si>
  <si>
    <t>Deflection</t>
  </si>
  <si>
    <t>kg/mm</t>
  </si>
  <si>
    <t>22psi</t>
  </si>
  <si>
    <t>20psi</t>
  </si>
  <si>
    <t>18psi</t>
  </si>
  <si>
    <t xml:space="preserve">   Static Spring Rate Test Conditions</t>
  </si>
  <si>
    <t>Test Ranges</t>
  </si>
  <si>
    <t>Tyre:</t>
  </si>
  <si>
    <t>Spec:</t>
  </si>
  <si>
    <t>Size:</t>
  </si>
  <si>
    <t>Pro Mazda Front 2018</t>
  </si>
  <si>
    <t>0 - 500kg</t>
  </si>
  <si>
    <t>24 - 18psi</t>
  </si>
  <si>
    <t>0° - 3.5°</t>
  </si>
  <si>
    <t>Front - 16287S</t>
  </si>
  <si>
    <t>16287S</t>
  </si>
  <si>
    <t>Pro Mazda Rear 2018</t>
  </si>
  <si>
    <t>290/570R13</t>
  </si>
  <si>
    <t>16288S</t>
  </si>
  <si>
    <t>Fitment</t>
  </si>
  <si>
    <t>Unloaded Radius</t>
  </si>
  <si>
    <t>Front</t>
  </si>
  <si>
    <t>mm</t>
  </si>
  <si>
    <r>
      <t>0</t>
    </r>
    <r>
      <rPr>
        <sz val="11"/>
        <color theme="1"/>
        <rFont val="Calibri"/>
        <family val="2"/>
      </rPr>
      <t>°</t>
    </r>
  </si>
  <si>
    <t>Spring rate</t>
  </si>
  <si>
    <t>kg</t>
  </si>
  <si>
    <r>
      <t>kgmm</t>
    </r>
    <r>
      <rPr>
        <b/>
        <vertAlign val="superscript"/>
        <sz val="11"/>
        <color theme="1"/>
        <rFont val="Calibri"/>
        <family val="2"/>
        <scheme val="minor"/>
      </rPr>
      <t>-1</t>
    </r>
  </si>
  <si>
    <r>
      <t>lbin</t>
    </r>
    <r>
      <rPr>
        <b/>
        <vertAlign val="superscript"/>
        <sz val="11"/>
        <color theme="1"/>
        <rFont val="Calibri"/>
        <family val="2"/>
        <scheme val="minor"/>
      </rPr>
      <t>-1</t>
    </r>
  </si>
  <si>
    <t>Rear - 16288S</t>
  </si>
  <si>
    <t xml:space="preserve"> Static Spring Rate Summary</t>
  </si>
  <si>
    <t>Rear</t>
  </si>
  <si>
    <t>277.0</t>
  </si>
  <si>
    <t>-0.5°</t>
  </si>
  <si>
    <t>-1°</t>
  </si>
  <si>
    <t>-1.5°</t>
  </si>
  <si>
    <t>-2°</t>
  </si>
  <si>
    <t>-2.5°</t>
  </si>
  <si>
    <t>-3°</t>
  </si>
  <si>
    <t>-3.5°</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</si>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</sst>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name val="Arial"/>
      <family val="2"/>
    </font>
    <font>
      <b/>
      <sz val="12"/>
      <name val="Arial"/>
      <family val="2"/>
    </font>
    <font>
      <sz val="10"/>
      <name val="Arial"/>
      <family val="2"/>
    </font>
    <font>
      <u/>
      <sz val="10"/>
      <color indexed="12"/>
      <name val="Arial"/>
      <family val="2"/>
    </font>
    <font>
      <i/>
      <u/>
      <sz val="9"/>
      <color indexed="12"/>
      <name val="Arial"/>
      <family val="2"/>
    </font>
    <font>
      <b/>
      <sz val="10"/>
      <name val="Arial"/>
      <family val="2"/>
    </font>
    <font>
      <vertAlign val="superscript"/>
      <sz val="10"/>
      <name val="Arial"/>
      <family val="2"/>
    </font>
    <font>
      <sz val="10"/>
      <color indexed="48"/>
      <name val="Arial"/>
      <family val="2"/>
    </font>
    <font>
      <sz val="10"/>
      <color indexed="10"/>
      <name val="Arial"/>
      <family val="2"/>
    </font>
    <font>
      <b/>
      <sz val="14"/>
      <name val="Arial"/>
      <family val="2"/>
    </font>
    <font>
      <b/>
      <sz val="8"/>
      <name val="Arial"/>
      <family val="2"/>
    </font>
    <font>
      <sz val="8"/>
      <name val="Arial"/>
      <family val="2"/>
    </font>
    <font>
      <sz val="12"/>
      <name val="Arial"/>
      <family val="2"/>
    </font>
    <font>
      <sz val="10"/>
      <color indexed="12"/>
      <name val="Arial"/>
      <family val="2"/>
    </font>
    <font>
      <sz val="14"/>
      <name val="Arial"/>
      <family val="2"/>
    </font>
    <font>
      <sz val="11"/>
      <color rgb="FFFF0000"/>
      <name val="Calibri"/>
      <family val="2"/>
      <scheme val="minor"/>
    </font>
    <font>
      <b/>
      <sz val="11"/>
      <color theme="1"/>
      <name val="Calibri"/>
      <family val="2"/>
      <scheme val="minor"/>
    </font>
    <font>
      <sz val="11"/>
      <color theme="1"/>
      <name val="Calibri"/>
      <family val="2"/>
    </font>
    <font>
      <b/>
      <vertAlign val="superscript"/>
      <sz val="11"/>
      <color theme="1"/>
      <name val="Calibri"/>
      <family val="2"/>
      <scheme val="minor"/>
    </font>
    <font>
      <sz val="10"/>
      <color theme="1"/>
      <name val="Calibri"/>
      <family val="2"/>
      <scheme val="minor"/>
    </font>
    <font>
      <sz val="1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4" fillId="0" borderId="0"/>
    <xf numFmtId="0" fontId="8" fillId="0" borderId="0" applyNumberFormat="0" applyFill="0" applyBorder="0" applyAlignment="0" applyProtection="0">
      <alignment vertical="top"/>
      <protection locked="0"/>
    </xf>
    <xf numFmtId="0" fontId="7" fillId="0" borderId="0"/>
    <xf numFmtId="0" fontId="3" fillId="0" borderId="0"/>
    <xf numFmtId="0" fontId="2" fillId="0" borderId="0"/>
    <xf numFmtId="0" fontId="1" fillId="0" borderId="0"/>
    <xf numFmtId="0" fontId="7" fillId="0" borderId="0"/>
    <xf numFmtId="0" fontId="1" fillId="0" borderId="0"/>
    <xf numFmtId="0" fontId="1" fillId="0" borderId="0"/>
    <xf numFmtId="0" fontId="1" fillId="0" borderId="0"/>
  </cellStyleXfs>
  <cellXfs count="193">
    <xf numFmtId="0" fontId="0" fillId="0" borderId="0" xfId="0"/>
    <xf numFmtId="0" fontId="4" fillId="0" borderId="0" xfId="1"/>
    <xf numFmtId="0" fontId="4" fillId="0" borderId="0" xfId="1" applyNumberFormat="1" applyAlignment="1">
      <alignment horizontal="left"/>
    </xf>
    <xf numFmtId="0" fontId="4" fillId="0" borderId="0" xfId="1" applyAlignment="1">
      <alignment wrapText="1"/>
    </xf>
    <xf numFmtId="0" fontId="6" fillId="0" borderId="0" xfId="1" applyNumberFormat="1" applyFont="1" applyAlignment="1">
      <alignment horizontal="center" vertical="center"/>
    </xf>
    <xf numFmtId="0" fontId="0" fillId="0" borderId="0" xfId="0" applyBorder="1"/>
    <xf numFmtId="0" fontId="9" fillId="0" borderId="0" xfId="2" applyNumberFormat="1" applyFont="1" applyBorder="1" applyAlignment="1" applyProtection="1">
      <alignment vertical="center"/>
    </xf>
    <xf numFmtId="0" fontId="4" fillId="0" borderId="0" xfId="1" applyBorder="1" applyAlignment="1">
      <alignment wrapText="1"/>
    </xf>
    <xf numFmtId="164" fontId="12" fillId="0" borderId="1" xfId="1" applyNumberFormat="1" applyFont="1" applyBorder="1" applyAlignment="1">
      <alignment horizontal="center"/>
    </xf>
    <xf numFmtId="164" fontId="12" fillId="0" borderId="2" xfId="1" applyNumberFormat="1" applyFont="1" applyBorder="1" applyAlignment="1">
      <alignment horizontal="center"/>
    </xf>
    <xf numFmtId="0" fontId="0" fillId="0" borderId="0" xfId="0" applyBorder="1" applyAlignment="1"/>
    <xf numFmtId="49" fontId="0" fillId="0" borderId="0" xfId="0" applyNumberFormat="1" applyBorder="1" applyAlignment="1"/>
    <xf numFmtId="164" fontId="12" fillId="0" borderId="3" xfId="1" applyNumberFormat="1" applyFont="1" applyBorder="1" applyAlignment="1">
      <alignment horizontal="center"/>
    </xf>
    <xf numFmtId="164" fontId="12" fillId="0" borderId="4" xfId="1" applyNumberFormat="1" applyFont="1" applyBorder="1" applyAlignment="1">
      <alignment horizontal="center"/>
    </xf>
    <xf numFmtId="1" fontId="13" fillId="0" borderId="2" xfId="1" applyNumberFormat="1" applyFont="1" applyFill="1" applyBorder="1" applyAlignment="1">
      <alignment horizontal="center"/>
    </xf>
    <xf numFmtId="0" fontId="7" fillId="0" borderId="0" xfId="0" applyFont="1" applyBorder="1" applyAlignment="1"/>
    <xf numFmtId="164" fontId="12" fillId="0" borderId="5" xfId="1" applyNumberFormat="1" applyFont="1" applyBorder="1" applyAlignment="1">
      <alignment horizontal="center"/>
    </xf>
    <xf numFmtId="164" fontId="12" fillId="0" borderId="6" xfId="1" applyNumberFormat="1" applyFont="1" applyBorder="1" applyAlignment="1">
      <alignment horizontal="center"/>
    </xf>
    <xf numFmtId="0" fontId="0" fillId="0" borderId="0" xfId="0" applyBorder="1" applyAlignment="1">
      <alignment horizontal="center"/>
    </xf>
    <xf numFmtId="0" fontId="0" fillId="0" borderId="0" xfId="0" applyFill="1" applyBorder="1" applyAlignment="1"/>
    <xf numFmtId="0" fontId="0" fillId="0" borderId="0" xfId="0" applyFill="1" applyBorder="1" applyAlignment="1">
      <alignment horizontal="center"/>
    </xf>
    <xf numFmtId="164" fontId="12" fillId="0" borderId="0" xfId="0" applyNumberFormat="1" applyFont="1" applyBorder="1" applyAlignment="1">
      <alignment horizontal="center"/>
    </xf>
    <xf numFmtId="1" fontId="7" fillId="0" borderId="0" xfId="0" applyNumberFormat="1" applyFont="1" applyFill="1" applyBorder="1" applyAlignment="1">
      <alignment horizontal="center"/>
    </xf>
    <xf numFmtId="1" fontId="13" fillId="0" borderId="0" xfId="0" applyNumberFormat="1" applyFont="1" applyFill="1" applyBorder="1" applyAlignment="1">
      <alignment horizontal="center"/>
    </xf>
    <xf numFmtId="0" fontId="4" fillId="0" borderId="0" xfId="1" applyAlignment="1"/>
    <xf numFmtId="0" fontId="4" fillId="0" borderId="0" xfId="1" applyBorder="1" applyAlignment="1">
      <alignment horizontal="center"/>
    </xf>
    <xf numFmtId="164" fontId="12" fillId="0" borderId="0" xfId="1" applyNumberFormat="1" applyFont="1" applyBorder="1" applyAlignment="1">
      <alignment horizontal="center"/>
    </xf>
    <xf numFmtId="1" fontId="7" fillId="0" borderId="0" xfId="1" applyNumberFormat="1" applyFont="1" applyFill="1" applyBorder="1" applyAlignment="1">
      <alignment horizontal="center"/>
    </xf>
    <xf numFmtId="1" fontId="13" fillId="0" borderId="0" xfId="1" applyNumberFormat="1" applyFont="1" applyFill="1" applyBorder="1" applyAlignment="1">
      <alignment horizontal="center"/>
    </xf>
    <xf numFmtId="0" fontId="7" fillId="0" borderId="0" xfId="0" applyFont="1" applyFill="1" applyBorder="1" applyAlignment="1"/>
    <xf numFmtId="0" fontId="15" fillId="0" borderId="0" xfId="0" applyNumberFormat="1" applyFont="1" applyFill="1" applyBorder="1" applyAlignment="1">
      <alignment vertical="top" wrapText="1"/>
    </xf>
    <xf numFmtId="0" fontId="0" fillId="0" borderId="0" xfId="0" applyAlignment="1">
      <alignment horizontal="center"/>
    </xf>
    <xf numFmtId="0" fontId="17" fillId="2" borderId="0" xfId="0" applyNumberFormat="1" applyFont="1" applyFill="1" applyBorder="1" applyAlignment="1">
      <alignment horizontal="center"/>
    </xf>
    <xf numFmtId="0" fontId="17" fillId="2" borderId="0" xfId="0" quotePrefix="1" applyNumberFormat="1" applyFont="1" applyFill="1" applyBorder="1" applyAlignment="1">
      <alignment horizontal="center"/>
    </xf>
    <xf numFmtId="0" fontId="0" fillId="2" borderId="0" xfId="0" applyFill="1" applyBorder="1" applyAlignment="1">
      <alignment horizontal="center"/>
    </xf>
    <xf numFmtId="0" fontId="7" fillId="2" borderId="0" xfId="0" applyFont="1" applyFill="1" applyBorder="1" applyAlignment="1">
      <alignment horizontal="center"/>
    </xf>
    <xf numFmtId="164" fontId="7" fillId="2" borderId="0" xfId="0" applyNumberFormat="1" applyFont="1" applyFill="1" applyBorder="1" applyAlignment="1">
      <alignment horizontal="center"/>
    </xf>
    <xf numFmtId="2" fontId="0" fillId="2" borderId="0" xfId="0" applyNumberFormat="1" applyFill="1" applyBorder="1" applyAlignment="1">
      <alignment horizontal="center"/>
    </xf>
    <xf numFmtId="2" fontId="18" fillId="0" borderId="0" xfId="0" applyNumberFormat="1" applyFont="1" applyAlignment="1">
      <alignment horizontal="center"/>
    </xf>
    <xf numFmtId="2" fontId="13" fillId="0" borderId="0" xfId="0" applyNumberFormat="1" applyFont="1" applyAlignment="1">
      <alignment horizontal="center"/>
    </xf>
    <xf numFmtId="2" fontId="18" fillId="0" borderId="0" xfId="0" applyNumberFormat="1" applyFont="1" applyFill="1" applyAlignment="1">
      <alignment horizontal="center"/>
    </xf>
    <xf numFmtId="2" fontId="18" fillId="2" borderId="0" xfId="0" applyNumberFormat="1" applyFont="1" applyFill="1" applyBorder="1" applyAlignment="1">
      <alignment horizontal="center"/>
    </xf>
    <xf numFmtId="2" fontId="13" fillId="2" borderId="0" xfId="0" applyNumberFormat="1" applyFont="1" applyFill="1" applyBorder="1" applyAlignment="1">
      <alignment horizontal="center"/>
    </xf>
    <xf numFmtId="0" fontId="19" fillId="0" borderId="0" xfId="3" applyFont="1" applyBorder="1" applyAlignment="1">
      <alignment horizontal="center" vertical="center" wrapText="1"/>
    </xf>
    <xf numFmtId="0" fontId="7" fillId="0" borderId="0" xfId="3" applyAlignment="1">
      <alignment wrapText="1"/>
    </xf>
    <xf numFmtId="0" fontId="3" fillId="0" borderId="0" xfId="4"/>
    <xf numFmtId="0" fontId="10" fillId="0" borderId="0" xfId="3" applyFont="1"/>
    <xf numFmtId="0" fontId="10" fillId="0" borderId="0" xfId="3" applyFont="1" applyFill="1" applyBorder="1" applyAlignment="1">
      <alignment horizontal="center"/>
    </xf>
    <xf numFmtId="0" fontId="7" fillId="0" borderId="0" xfId="3" applyFill="1" applyBorder="1"/>
    <xf numFmtId="49" fontId="7" fillId="0" borderId="0" xfId="3" applyNumberFormat="1" applyFont="1" applyFill="1" applyBorder="1" applyAlignment="1">
      <alignment horizontal="center"/>
    </xf>
    <xf numFmtId="0" fontId="7" fillId="0" borderId="0" xfId="3" applyNumberFormat="1" applyFont="1" applyFill="1" applyBorder="1" applyAlignment="1">
      <alignment horizontal="center"/>
    </xf>
    <xf numFmtId="164" fontId="7" fillId="0" borderId="0" xfId="3" applyNumberFormat="1" applyFont="1" applyFill="1" applyBorder="1" applyAlignment="1">
      <alignment horizontal="center"/>
    </xf>
    <xf numFmtId="0" fontId="7" fillId="0" borderId="0" xfId="3" applyNumberFormat="1" applyFont="1" applyFill="1" applyBorder="1" applyAlignment="1">
      <alignment horizontal="center" vertical="top" wrapText="1"/>
    </xf>
    <xf numFmtId="0" fontId="7" fillId="0" borderId="0" xfId="3" applyFont="1" applyFill="1" applyBorder="1" applyAlignment="1">
      <alignment horizontal="center"/>
    </xf>
    <xf numFmtId="49" fontId="10" fillId="0" borderId="0" xfId="3" applyNumberFormat="1" applyFont="1" applyFill="1" applyBorder="1" applyAlignment="1">
      <alignment horizontal="center"/>
    </xf>
    <xf numFmtId="49" fontId="10" fillId="0" borderId="0" xfId="0" applyNumberFormat="1" applyFont="1" applyFill="1" applyBorder="1" applyAlignment="1">
      <alignment horizontal="center"/>
    </xf>
    <xf numFmtId="49" fontId="7" fillId="0" borderId="0" xfId="0" applyNumberFormat="1" applyFont="1" applyFill="1" applyBorder="1" applyAlignment="1">
      <alignment horizontal="center"/>
    </xf>
    <xf numFmtId="164" fontId="7" fillId="0" borderId="0" xfId="0" applyNumberFormat="1" applyFont="1" applyFill="1" applyBorder="1" applyAlignment="1">
      <alignment horizontal="center"/>
    </xf>
    <xf numFmtId="0" fontId="10" fillId="0" borderId="0" xfId="0" applyFont="1" applyFill="1" applyBorder="1" applyAlignment="1">
      <alignment horizontal="center"/>
    </xf>
    <xf numFmtId="0" fontId="7" fillId="0" borderId="0" xfId="0" applyFont="1" applyFill="1" applyBorder="1" applyAlignment="1">
      <alignment horizontal="center"/>
    </xf>
    <xf numFmtId="0" fontId="0" fillId="0" borderId="0" xfId="0" applyFill="1" applyBorder="1"/>
    <xf numFmtId="0" fontId="7" fillId="0" borderId="0" xfId="0" applyNumberFormat="1" applyFont="1" applyFill="1" applyBorder="1" applyAlignment="1">
      <alignment horizontal="center"/>
    </xf>
    <xf numFmtId="0" fontId="10" fillId="0" borderId="0" xfId="0" applyNumberFormat="1" applyFont="1" applyFill="1" applyBorder="1" applyAlignment="1">
      <alignment horizontal="center" wrapText="1"/>
    </xf>
    <xf numFmtId="0" fontId="7" fillId="0" borderId="0" xfId="0" applyNumberFormat="1" applyFont="1" applyFill="1" applyBorder="1" applyAlignment="1">
      <alignment horizontal="center" wrapText="1"/>
    </xf>
    <xf numFmtId="0" fontId="7" fillId="0" borderId="6" xfId="1" applyFont="1" applyBorder="1" applyAlignment="1">
      <alignment horizontal="center"/>
    </xf>
    <xf numFmtId="0" fontId="4" fillId="0" borderId="11" xfId="1" applyBorder="1" applyAlignment="1">
      <alignment horizontal="center"/>
    </xf>
    <xf numFmtId="0" fontId="4" fillId="0" borderId="4" xfId="1" applyBorder="1" applyAlignment="1">
      <alignment horizontal="center"/>
    </xf>
    <xf numFmtId="0" fontId="7" fillId="0" borderId="6" xfId="1" applyFont="1" applyFill="1" applyBorder="1" applyAlignment="1">
      <alignment horizontal="center"/>
    </xf>
    <xf numFmtId="1" fontId="7" fillId="0" borderId="11" xfId="1" applyNumberFormat="1" applyFont="1" applyFill="1" applyBorder="1" applyAlignment="1">
      <alignment horizontal="center"/>
    </xf>
    <xf numFmtId="1" fontId="7" fillId="0" borderId="4" xfId="1" applyNumberFormat="1" applyFont="1" applyFill="1" applyBorder="1" applyAlignment="1">
      <alignment horizontal="center"/>
    </xf>
    <xf numFmtId="0" fontId="4" fillId="0" borderId="2" xfId="1" applyFill="1" applyBorder="1" applyAlignment="1">
      <alignment horizontal="center"/>
    </xf>
    <xf numFmtId="0" fontId="4" fillId="0" borderId="1" xfId="1" applyFill="1" applyBorder="1" applyAlignment="1">
      <alignment horizontal="center"/>
    </xf>
    <xf numFmtId="0" fontId="4" fillId="0" borderId="2" xfId="1" applyBorder="1" applyAlignment="1">
      <alignment horizontal="center"/>
    </xf>
    <xf numFmtId="0" fontId="4" fillId="0" borderId="1" xfId="1" applyBorder="1" applyAlignment="1">
      <alignment horizontal="center"/>
    </xf>
    <xf numFmtId="0" fontId="7" fillId="0" borderId="1" xfId="1" applyFont="1" applyBorder="1" applyAlignment="1">
      <alignment horizontal="center"/>
    </xf>
    <xf numFmtId="0" fontId="7" fillId="0" borderId="2" xfId="1" applyFont="1" applyBorder="1" applyAlignment="1">
      <alignment horizontal="center"/>
    </xf>
    <xf numFmtId="2" fontId="0" fillId="0" borderId="6" xfId="0" applyNumberFormat="1" applyBorder="1" applyAlignment="1">
      <alignment horizontal="center"/>
    </xf>
    <xf numFmtId="2" fontId="0" fillId="0" borderId="11" xfId="0" applyNumberFormat="1" applyBorder="1" applyAlignment="1">
      <alignment horizontal="center"/>
    </xf>
    <xf numFmtId="164" fontId="7" fillId="0" borderId="4" xfId="0" applyNumberFormat="1" applyFont="1" applyBorder="1" applyAlignment="1">
      <alignment horizontal="center"/>
    </xf>
    <xf numFmtId="164" fontId="7" fillId="0" borderId="6" xfId="0" applyNumberFormat="1" applyFont="1" applyBorder="1" applyAlignment="1">
      <alignment horizontal="center"/>
    </xf>
    <xf numFmtId="164" fontId="7" fillId="0" borderId="11" xfId="0" applyNumberFormat="1" applyFont="1" applyBorder="1" applyAlignment="1">
      <alignment horizontal="center"/>
    </xf>
    <xf numFmtId="49" fontId="0" fillId="0" borderId="10" xfId="3" applyNumberFormat="1" applyFont="1" applyFill="1" applyBorder="1" applyAlignment="1">
      <alignment horizontal="center"/>
    </xf>
    <xf numFmtId="49" fontId="7" fillId="0" borderId="11" xfId="3" applyNumberFormat="1" applyFont="1" applyFill="1" applyBorder="1" applyAlignment="1">
      <alignment horizontal="center"/>
    </xf>
    <xf numFmtId="49" fontId="7" fillId="0" borderId="0" xfId="3" applyNumberFormat="1" applyFont="1" applyFill="1" applyBorder="1" applyAlignment="1">
      <alignment horizontal="center"/>
    </xf>
    <xf numFmtId="49" fontId="7" fillId="0" borderId="10" xfId="3" applyNumberFormat="1" applyFont="1" applyFill="1" applyBorder="1" applyAlignment="1">
      <alignment horizontal="center"/>
    </xf>
    <xf numFmtId="0" fontId="7" fillId="0" borderId="11" xfId="3" applyFont="1" applyFill="1" applyBorder="1" applyAlignment="1">
      <alignment horizontal="center"/>
    </xf>
    <xf numFmtId="0" fontId="7" fillId="0" borderId="10" xfId="3" applyFont="1" applyFill="1" applyBorder="1" applyAlignment="1">
      <alignment horizontal="center"/>
    </xf>
    <xf numFmtId="49" fontId="7" fillId="0" borderId="2" xfId="3" applyNumberFormat="1" applyFont="1" applyFill="1" applyBorder="1" applyAlignment="1">
      <alignment horizontal="center"/>
    </xf>
    <xf numFmtId="49" fontId="7" fillId="0" borderId="1" xfId="3" applyNumberFormat="1" applyFont="1" applyFill="1" applyBorder="1" applyAlignment="1">
      <alignment horizontal="center"/>
    </xf>
    <xf numFmtId="49" fontId="7" fillId="0" borderId="13" xfId="3" applyNumberFormat="1" applyFont="1" applyFill="1" applyBorder="1" applyAlignment="1">
      <alignment horizontal="center"/>
    </xf>
    <xf numFmtId="0" fontId="7" fillId="0" borderId="2" xfId="3" applyFont="1" applyFill="1" applyBorder="1" applyAlignment="1">
      <alignment horizontal="center"/>
    </xf>
    <xf numFmtId="49" fontId="0" fillId="0" borderId="1" xfId="3" applyNumberFormat="1" applyFont="1" applyFill="1" applyBorder="1" applyAlignment="1">
      <alignment horizontal="center"/>
    </xf>
    <xf numFmtId="0" fontId="0" fillId="0" borderId="1" xfId="3" applyFont="1" applyFill="1" applyBorder="1" applyAlignment="1">
      <alignment horizontal="center"/>
    </xf>
    <xf numFmtId="0" fontId="21" fillId="0" borderId="0" xfId="5" applyFont="1" applyFill="1" applyBorder="1" applyAlignment="1"/>
    <xf numFmtId="0" fontId="2" fillId="0" borderId="0" xfId="5" applyAlignment="1">
      <alignment horizontal="center"/>
    </xf>
    <xf numFmtId="0" fontId="2" fillId="0" borderId="0" xfId="5" applyBorder="1" applyAlignment="1"/>
    <xf numFmtId="0" fontId="2" fillId="0" borderId="0" xfId="5" applyBorder="1" applyAlignment="1">
      <alignment horizontal="center"/>
    </xf>
    <xf numFmtId="0" fontId="21" fillId="3" borderId="5" xfId="5" applyFont="1" applyFill="1" applyBorder="1" applyAlignment="1">
      <alignment horizontal="center"/>
    </xf>
    <xf numFmtId="0" fontId="21" fillId="3" borderId="6" xfId="5" applyFont="1" applyFill="1" applyBorder="1" applyAlignment="1">
      <alignment horizontal="center"/>
    </xf>
    <xf numFmtId="0" fontId="21" fillId="0" borderId="0" xfId="5" applyFont="1" applyFill="1" applyBorder="1" applyAlignment="1">
      <alignment horizontal="center"/>
    </xf>
    <xf numFmtId="0" fontId="21" fillId="0" borderId="0" xfId="5" applyFont="1" applyAlignment="1">
      <alignment horizontal="center"/>
    </xf>
    <xf numFmtId="0" fontId="21" fillId="3" borderId="3" xfId="5" applyFont="1" applyFill="1" applyBorder="1" applyAlignment="1">
      <alignment horizontal="center"/>
    </xf>
    <xf numFmtId="0" fontId="21" fillId="3" borderId="4" xfId="5" applyFont="1" applyFill="1" applyBorder="1" applyAlignment="1">
      <alignment horizontal="center"/>
    </xf>
    <xf numFmtId="1" fontId="20" fillId="0" borderId="0" xfId="5" applyNumberFormat="1" applyFont="1" applyAlignment="1">
      <alignment horizontal="center"/>
    </xf>
    <xf numFmtId="164" fontId="2" fillId="0" borderId="0" xfId="5" applyNumberFormat="1" applyAlignment="1">
      <alignment horizontal="center"/>
    </xf>
    <xf numFmtId="2" fontId="2" fillId="0" borderId="0" xfId="5" applyNumberFormat="1" applyAlignment="1">
      <alignment horizontal="center"/>
    </xf>
    <xf numFmtId="0" fontId="7" fillId="0" borderId="0" xfId="3"/>
    <xf numFmtId="0" fontId="0" fillId="0" borderId="0" xfId="0" applyAlignment="1">
      <alignment wrapText="1"/>
    </xf>
    <xf numFmtId="0" fontId="0" fillId="0" borderId="0" xfId="0" applyAlignment="1"/>
    <xf numFmtId="0" fontId="2" fillId="0" borderId="6" xfId="5" applyBorder="1" applyAlignment="1">
      <alignment horizontal="center"/>
    </xf>
    <xf numFmtId="0" fontId="21" fillId="3" borderId="2" xfId="5" applyFont="1" applyFill="1" applyBorder="1" applyAlignment="1">
      <alignment horizontal="center"/>
    </xf>
    <xf numFmtId="0" fontId="21" fillId="3" borderId="12" xfId="5" applyFont="1" applyFill="1" applyBorder="1" applyAlignment="1">
      <alignment horizontal="center"/>
    </xf>
    <xf numFmtId="0" fontId="2" fillId="0" borderId="2" xfId="5" applyBorder="1" applyAlignment="1">
      <alignment horizontal="center"/>
    </xf>
    <xf numFmtId="0" fontId="2" fillId="0" borderId="12" xfId="5" applyBorder="1" applyAlignment="1">
      <alignment horizontal="center"/>
    </xf>
    <xf numFmtId="0" fontId="2" fillId="0" borderId="12" xfId="5" applyBorder="1" applyAlignment="1"/>
    <xf numFmtId="0" fontId="2" fillId="0" borderId="1" xfId="5" applyBorder="1" applyAlignment="1"/>
    <xf numFmtId="49" fontId="2" fillId="0" borderId="12" xfId="5" applyNumberFormat="1" applyBorder="1" applyAlignment="1">
      <alignment horizontal="right"/>
    </xf>
    <xf numFmtId="0" fontId="2" fillId="0" borderId="6" xfId="5" quotePrefix="1" applyBorder="1" applyAlignment="1">
      <alignment horizontal="center"/>
    </xf>
    <xf numFmtId="1" fontId="20" fillId="0" borderId="0" xfId="5" quotePrefix="1" applyNumberFormat="1" applyFont="1" applyAlignment="1">
      <alignment horizontal="center"/>
    </xf>
    <xf numFmtId="0" fontId="0" fillId="0" borderId="6" xfId="0" applyFill="1" applyBorder="1" applyAlignment="1">
      <alignment horizontal="center"/>
    </xf>
    <xf numFmtId="165" fontId="0" fillId="0" borderId="6" xfId="0" applyNumberFormat="1" applyFill="1" applyBorder="1" applyAlignment="1">
      <alignment horizontal="center"/>
    </xf>
    <xf numFmtId="0" fontId="0" fillId="0" borderId="11" xfId="0" applyFill="1" applyBorder="1" applyAlignment="1">
      <alignment horizontal="center"/>
    </xf>
    <xf numFmtId="165" fontId="0" fillId="0" borderId="11" xfId="0" applyNumberFormat="1" applyFill="1" applyBorder="1" applyAlignment="1">
      <alignment horizontal="center"/>
    </xf>
    <xf numFmtId="0" fontId="0" fillId="0" borderId="4" xfId="0" applyFill="1" applyBorder="1" applyAlignment="1">
      <alignment horizontal="center"/>
    </xf>
    <xf numFmtId="2" fontId="0" fillId="0" borderId="4" xfId="0" applyNumberFormat="1" applyFill="1" applyBorder="1" applyAlignment="1">
      <alignment horizontal="center"/>
    </xf>
    <xf numFmtId="0" fontId="10" fillId="4" borderId="2" xfId="3" applyFont="1" applyFill="1" applyBorder="1" applyAlignment="1">
      <alignment horizontal="center"/>
    </xf>
    <xf numFmtId="49" fontId="10" fillId="4" borderId="9" xfId="3" applyNumberFormat="1" applyFont="1" applyFill="1" applyBorder="1" applyAlignment="1">
      <alignment horizontal="center"/>
    </xf>
    <xf numFmtId="0" fontId="10" fillId="4" borderId="9" xfId="3" applyFont="1" applyFill="1" applyBorder="1" applyAlignment="1">
      <alignment horizontal="center"/>
    </xf>
    <xf numFmtId="0" fontId="10" fillId="4" borderId="3" xfId="3" applyFont="1" applyFill="1" applyBorder="1" applyAlignment="1">
      <alignment horizontal="center"/>
    </xf>
    <xf numFmtId="0" fontId="19" fillId="0" borderId="0" xfId="3" applyFont="1" applyBorder="1" applyAlignment="1">
      <alignment horizontal="center" vertical="center" wrapText="1"/>
    </xf>
    <xf numFmtId="0" fontId="7" fillId="0" borderId="0" xfId="3" applyAlignment="1">
      <alignment wrapText="1"/>
    </xf>
    <xf numFmtId="0" fontId="10" fillId="4" borderId="7" xfId="3" applyFont="1" applyFill="1" applyBorder="1" applyAlignment="1">
      <alignment horizontal="center"/>
    </xf>
    <xf numFmtId="0" fontId="10" fillId="4" borderId="8" xfId="3" applyFont="1" applyFill="1" applyBorder="1" applyAlignment="1">
      <alignment horizontal="center"/>
    </xf>
    <xf numFmtId="0" fontId="10" fillId="4" borderId="5" xfId="3" applyFont="1" applyFill="1" applyBorder="1" applyAlignment="1">
      <alignment horizontal="center"/>
    </xf>
    <xf numFmtId="0" fontId="15" fillId="0" borderId="0" xfId="3" applyNumberFormat="1" applyFont="1" applyBorder="1" applyAlignment="1">
      <alignment horizontal="center" vertical="center" wrapText="1"/>
    </xf>
    <xf numFmtId="0" fontId="7" fillId="0" borderId="0" xfId="3" applyAlignment="1">
      <alignment vertical="center" wrapText="1"/>
    </xf>
    <xf numFmtId="0" fontId="15" fillId="0" borderId="0" xfId="0" applyNumberFormat="1" applyFont="1" applyFill="1" applyBorder="1" applyAlignment="1">
      <alignment horizontal="center" vertical="top" wrapText="1"/>
    </xf>
    <xf numFmtId="0" fontId="5" fillId="0" borderId="0" xfId="1" applyNumberFormat="1" applyFont="1" applyAlignment="1">
      <alignment horizontal="center" vertical="center" wrapText="1"/>
    </xf>
    <xf numFmtId="49" fontId="10" fillId="4" borderId="12" xfId="1" applyNumberFormat="1" applyFont="1" applyFill="1" applyBorder="1" applyAlignment="1">
      <alignment horizontal="center" wrapText="1"/>
    </xf>
    <xf numFmtId="49" fontId="10" fillId="4" borderId="13" xfId="1" applyNumberFormat="1" applyFont="1" applyFill="1" applyBorder="1" applyAlignment="1">
      <alignment horizontal="center" wrapText="1"/>
    </xf>
    <xf numFmtId="49" fontId="10" fillId="4" borderId="1" xfId="1" applyNumberFormat="1" applyFont="1" applyFill="1" applyBorder="1" applyAlignment="1">
      <alignment horizontal="center" wrapText="1"/>
    </xf>
    <xf numFmtId="0" fontId="14" fillId="0" borderId="0" xfId="1" applyFont="1" applyAlignment="1">
      <alignment horizontal="center" vertical="center"/>
    </xf>
    <xf numFmtId="0" fontId="15" fillId="0" borderId="0" xfId="1" applyNumberFormat="1" applyFont="1" applyBorder="1" applyAlignment="1">
      <alignment horizontal="center" vertical="center" wrapText="1"/>
    </xf>
    <xf numFmtId="0" fontId="4" fillId="0" borderId="0" xfId="1" applyAlignment="1">
      <alignment vertical="center" wrapText="1"/>
    </xf>
    <xf numFmtId="0" fontId="4" fillId="0" borderId="0" xfId="1" applyAlignment="1"/>
    <xf numFmtId="0" fontId="7" fillId="4" borderId="12" xfId="1" applyFont="1" applyFill="1" applyBorder="1" applyAlignment="1">
      <alignment horizontal="center" wrapText="1"/>
    </xf>
    <xf numFmtId="0" fontId="7" fillId="4" borderId="13" xfId="1" applyFont="1" applyFill="1" applyBorder="1" applyAlignment="1">
      <alignment horizontal="center" wrapText="1"/>
    </xf>
    <xf numFmtId="0" fontId="7" fillId="4" borderId="1" xfId="1" applyFont="1" applyFill="1" applyBorder="1" applyAlignment="1">
      <alignment horizontal="center" wrapText="1"/>
    </xf>
    <xf numFmtId="0" fontId="4" fillId="4" borderId="12" xfId="1" applyFill="1" applyBorder="1" applyAlignment="1">
      <alignment horizontal="center" wrapText="1"/>
    </xf>
    <xf numFmtId="0" fontId="4" fillId="4" borderId="13" xfId="1" applyFill="1" applyBorder="1" applyAlignment="1">
      <alignment horizontal="center" wrapText="1"/>
    </xf>
    <xf numFmtId="0" fontId="4" fillId="4" borderId="1" xfId="1" applyFill="1" applyBorder="1" applyAlignment="1">
      <alignment horizontal="center" wrapText="1"/>
    </xf>
    <xf numFmtId="0" fontId="17" fillId="2" borderId="0" xfId="0" applyNumberFormat="1" applyFont="1" applyFill="1" applyBorder="1" applyAlignment="1">
      <alignment horizontal="center"/>
    </xf>
    <xf numFmtId="0" fontId="21" fillId="3" borderId="6" xfId="5" applyFont="1" applyFill="1" applyBorder="1" applyAlignment="1">
      <alignment horizontal="center"/>
    </xf>
    <xf numFmtId="0" fontId="21" fillId="3" borderId="12" xfId="5" applyFont="1" applyFill="1" applyBorder="1" applyAlignment="1">
      <alignment horizontal="center"/>
    </xf>
    <xf numFmtId="0" fontId="21" fillId="3" borderId="1" xfId="5" applyFont="1" applyFill="1" applyBorder="1" applyAlignment="1">
      <alignment horizontal="center"/>
    </xf>
    <xf numFmtId="2" fontId="24" fillId="0" borderId="4" xfId="10" applyNumberFormat="1" applyFont="1" applyBorder="1" applyAlignment="1">
      <alignment horizontal="center"/>
    </xf>
    <xf numFmtId="164" fontId="24" fillId="0" borderId="11" xfId="5" applyNumberFormat="1" applyFont="1" applyBorder="1" applyAlignment="1">
      <alignment horizontal="center"/>
    </xf>
    <xf numFmtId="2" fontId="7" fillId="0" borderId="6" xfId="3" applyNumberFormat="1" applyBorder="1" applyAlignment="1">
      <alignment horizontal="center"/>
    </xf>
    <xf numFmtId="2" fontId="7" fillId="0" borderId="11" xfId="3" applyNumberFormat="1" applyBorder="1" applyAlignment="1">
      <alignment horizontal="center"/>
    </xf>
    <xf numFmtId="165" fontId="24" fillId="0" borderId="4" xfId="5" applyNumberFormat="1" applyFont="1" applyBorder="1" applyAlignment="1">
      <alignment horizontal="center"/>
    </xf>
    <xf numFmtId="0" fontId="24" fillId="0" borderId="0" xfId="5" applyFont="1" applyAlignment="1">
      <alignment horizontal="center"/>
    </xf>
    <xf numFmtId="164" fontId="24" fillId="0" borderId="4" xfId="10" applyNumberFormat="1" applyFont="1" applyBorder="1" applyAlignment="1">
      <alignment horizontal="center"/>
    </xf>
    <xf numFmtId="165" fontId="24" fillId="0" borderId="10" xfId="5" applyNumberFormat="1" applyFont="1" applyBorder="1" applyAlignment="1">
      <alignment horizontal="center"/>
    </xf>
    <xf numFmtId="2" fontId="24" fillId="0" borderId="11" xfId="5" applyNumberFormat="1" applyFont="1" applyBorder="1" applyAlignment="1">
      <alignment horizontal="center"/>
    </xf>
    <xf numFmtId="0" fontId="7" fillId="0" borderId="6" xfId="3" applyFill="1" applyBorder="1" applyAlignment="1">
      <alignment horizontal="center"/>
    </xf>
    <xf numFmtId="0" fontId="7" fillId="0" borderId="11" xfId="3" applyFill="1" applyBorder="1" applyAlignment="1">
      <alignment horizontal="center"/>
    </xf>
    <xf numFmtId="2" fontId="7" fillId="0" borderId="6" xfId="3" applyNumberFormat="1" applyBorder="1" applyAlignment="1">
      <alignment horizontal="center"/>
    </xf>
    <xf numFmtId="2" fontId="7" fillId="0" borderId="11" xfId="3" applyNumberFormat="1" applyBorder="1" applyAlignment="1">
      <alignment horizontal="center"/>
    </xf>
    <xf numFmtId="0" fontId="7" fillId="0" borderId="6" xfId="3" applyFill="1" applyBorder="1" applyAlignment="1">
      <alignment horizontal="center"/>
    </xf>
    <xf numFmtId="0" fontId="7" fillId="0" borderId="11" xfId="3" applyFill="1" applyBorder="1" applyAlignment="1">
      <alignment horizontal="center"/>
    </xf>
    <xf numFmtId="2" fontId="7" fillId="0" borderId="6" xfId="3" applyNumberFormat="1" applyBorder="1" applyAlignment="1">
      <alignment horizontal="center"/>
    </xf>
    <xf numFmtId="2" fontId="7" fillId="0" borderId="11" xfId="3" applyNumberFormat="1" applyBorder="1" applyAlignment="1">
      <alignment horizontal="center"/>
    </xf>
    <xf numFmtId="0" fontId="7" fillId="0" borderId="6" xfId="3" applyFill="1" applyBorder="1" applyAlignment="1">
      <alignment horizontal="center"/>
    </xf>
    <xf numFmtId="0" fontId="7" fillId="0" borderId="11" xfId="3" applyFill="1" applyBorder="1" applyAlignment="1">
      <alignment horizontal="center"/>
    </xf>
    <xf numFmtId="2" fontId="7" fillId="0" borderId="6" xfId="3" applyNumberFormat="1" applyBorder="1" applyAlignment="1">
      <alignment horizontal="center"/>
    </xf>
    <xf numFmtId="2" fontId="7" fillId="0" borderId="11" xfId="3" applyNumberFormat="1" applyBorder="1" applyAlignment="1">
      <alignment horizontal="center"/>
    </xf>
    <xf numFmtId="0" fontId="7" fillId="0" borderId="6" xfId="3" applyFill="1" applyBorder="1" applyAlignment="1">
      <alignment horizontal="center"/>
    </xf>
    <xf numFmtId="0" fontId="7" fillId="0" borderId="11" xfId="3" applyFill="1" applyBorder="1" applyAlignment="1">
      <alignment horizontal="center"/>
    </xf>
    <xf numFmtId="2" fontId="7" fillId="0" borderId="6" xfId="3" applyNumberFormat="1" applyBorder="1" applyAlignment="1">
      <alignment horizontal="center"/>
    </xf>
    <xf numFmtId="2" fontId="7" fillId="0" borderId="11" xfId="3" applyNumberFormat="1" applyBorder="1" applyAlignment="1">
      <alignment horizontal="center"/>
    </xf>
    <xf numFmtId="0" fontId="7" fillId="0" borderId="6" xfId="3" applyFill="1" applyBorder="1" applyAlignment="1">
      <alignment horizontal="center"/>
    </xf>
    <xf numFmtId="0" fontId="7" fillId="0" borderId="11" xfId="3" applyFill="1" applyBorder="1" applyAlignment="1">
      <alignment horizontal="center"/>
    </xf>
    <xf numFmtId="2" fontId="7" fillId="0" borderId="6" xfId="3" applyNumberFormat="1" applyBorder="1" applyAlignment="1">
      <alignment horizontal="center"/>
    </xf>
    <xf numFmtId="2" fontId="7" fillId="0" borderId="11" xfId="3" applyNumberFormat="1" applyBorder="1" applyAlignment="1">
      <alignment horizontal="center"/>
    </xf>
    <xf numFmtId="164" fontId="24" fillId="0" borderId="11" xfId="10" applyNumberFormat="1" applyFont="1" applyBorder="1" applyAlignment="1">
      <alignment horizontal="center"/>
    </xf>
    <xf numFmtId="1" fontId="24" fillId="0" borderId="11" xfId="5" applyNumberFormat="1" applyFont="1" applyBorder="1" applyAlignment="1">
      <alignment horizontal="center"/>
    </xf>
    <xf numFmtId="1" fontId="24" fillId="0" borderId="0" xfId="5" applyNumberFormat="1" applyFont="1" applyBorder="1" applyAlignment="1">
      <alignment horizontal="center"/>
    </xf>
    <xf numFmtId="2" fontId="24" fillId="0" borderId="11" xfId="10" applyNumberFormat="1" applyFont="1" applyBorder="1" applyAlignment="1">
      <alignment horizontal="center"/>
    </xf>
    <xf numFmtId="164" fontId="24" fillId="0" borderId="4" xfId="5" applyNumberFormat="1" applyFont="1" applyBorder="1" applyAlignment="1">
      <alignment horizontal="center"/>
    </xf>
    <xf numFmtId="1" fontId="24" fillId="0" borderId="4" xfId="5" applyNumberFormat="1" applyFont="1" applyBorder="1" applyAlignment="1">
      <alignment horizontal="center"/>
    </xf>
    <xf numFmtId="2" fontId="24" fillId="0" borderId="4" xfId="5" applyNumberFormat="1" applyFont="1" applyBorder="1" applyAlignment="1">
      <alignment horizontal="center"/>
    </xf>
    <xf numFmtId="164" fontId="25" fillId="0" borderId="0" xfId="5" applyNumberFormat="1" applyFont="1" applyAlignment="1">
      <alignment horizontal="center"/>
    </xf>
    <xf numFmtId="1" fontId="25" fillId="0" borderId="0" xfId="5" applyNumberFormat="1" applyFont="1" applyAlignment="1">
      <alignment horizontal="center"/>
    </xf>
  </cellXfs>
  <cellStyles count="11">
    <cellStyle name="Hyperlink 2" xfId="2"/>
    <cellStyle name="Normal" xfId="0" builtinId="0"/>
    <cellStyle name="Normal 2" xfId="3"/>
    <cellStyle name="Normal 3" xfId="1"/>
    <cellStyle name="Normal 3 2" xfId="4"/>
    <cellStyle name="Normal 3 2 2" xfId="9"/>
    <cellStyle name="Normal 3 3" xfId="8"/>
    <cellStyle name="Normal 4" xfId="5"/>
    <cellStyle name="Normal 4 2" xfId="10"/>
    <cellStyle name="Normal 5" xfId="7"/>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24psi</a:t>
            </a:r>
          </a:p>
        </c:rich>
      </c:tx>
      <c:layout>
        <c:manualLayout>
          <c:xMode val="edge"/>
          <c:yMode val="edge"/>
          <c:x val="0.366481252825402"/>
          <c:y val="3.3676420819890349E-2"/>
        </c:manualLayout>
      </c:layout>
      <c:overlay val="0"/>
      <c:spPr>
        <a:noFill/>
        <a:ln w="25400">
          <a:noFill/>
        </a:ln>
      </c:spPr>
    </c:title>
    <c:autoTitleDeleted val="0"/>
    <c:plotArea>
      <c:layout>
        <c:manualLayout>
          <c:layoutTarget val="inner"/>
          <c:xMode val="edge"/>
          <c:yMode val="edge"/>
          <c:x val="0.10544372307962779"/>
          <c:y val="0.19083325111542299"/>
          <c:w val="0.78054073060163498"/>
          <c:h val="0.62582080880499003"/>
        </c:manualLayout>
      </c:layout>
      <c:lineChart>
        <c:grouping val="standard"/>
        <c:varyColors val="0"/>
        <c:ser>
          <c:idx val="0"/>
          <c:order val="0"/>
          <c:tx>
            <c:strRef>
              <c:f>'Front Data'!$E$4</c:f>
              <c:strCache>
                <c:ptCount val="1"/>
                <c:pt idx="0">
                  <c:v>0°</c:v>
                </c:pt>
              </c:strCache>
            </c:strRef>
          </c:tx>
          <c:spPr>
            <a:ln w="12700">
              <a:solidFill>
                <a:srgbClr val="000080"/>
              </a:solidFill>
              <a:prstDash val="solid"/>
            </a:ln>
          </c:spPr>
          <c:marker>
            <c:symbol val="none"/>
          </c:marker>
          <c:cat>
            <c:strRef>
              <c:f>'Front Data'!$A$7:$A$27</c:f>
              <c:strCache>
                <c:ptCount val="21"/>
                <c:pt idx="0">
                  <c:v>0</c:v>
                </c:pt>
                <c:pt idx="1">
                  <c:v>30</c:v>
                </c:pt>
                <c:pt idx="2">
                  <c:v>54</c:v>
                </c:pt>
                <c:pt idx="3">
                  <c:v>81</c:v>
                </c:pt>
                <c:pt idx="4">
                  <c:v>108</c:v>
                </c:pt>
                <c:pt idx="5">
                  <c:v>135</c:v>
                </c:pt>
                <c:pt idx="6">
                  <c:v>162</c:v>
                </c:pt>
                <c:pt idx="7">
                  <c:v>174</c:v>
                </c:pt>
                <c:pt idx="8">
                  <c:v>199</c:v>
                </c:pt>
                <c:pt idx="9">
                  <c:v>224</c:v>
                </c:pt>
                <c:pt idx="10">
                  <c:v>248</c:v>
                </c:pt>
                <c:pt idx="11">
                  <c:v>268</c:v>
                </c:pt>
                <c:pt idx="12">
                  <c:v>293</c:v>
                </c:pt>
                <c:pt idx="13">
                  <c:v>318</c:v>
                </c:pt>
                <c:pt idx="14">
                  <c:v>343</c:v>
                </c:pt>
                <c:pt idx="15">
                  <c:v>364</c:v>
                </c:pt>
                <c:pt idx="16">
                  <c:v>388</c:v>
                </c:pt>
                <c:pt idx="17">
                  <c:v>413</c:v>
                </c:pt>
                <c:pt idx="18">
                  <c:v>437</c:v>
                </c:pt>
                <c:pt idx="19">
                  <c:v>461</c:v>
                </c:pt>
                <c:pt idx="20">
                  <c:v>485</c:v>
                </c:pt>
              </c:strCache>
            </c:strRef>
          </c:cat>
          <c:val>
            <c:numRef>
              <c:f>'Front Data'!$D$7:$D$27</c:f>
              <c:numCache>
                <c:formatCode>0.0</c:formatCode>
                <c:ptCount val="21"/>
                <c:pt idx="0">
                  <c:v>0</c:v>
                </c:pt>
                <c:pt idx="1">
                  <c:v>948.31486089120881</c:v>
                </c:pt>
                <c:pt idx="2">
                  <c:v>958.22487461114054</c:v>
                </c:pt>
                <c:pt idx="3">
                  <c:v>1033.6255307492088</c:v>
                </c:pt>
                <c:pt idx="4">
                  <c:v>1059.6226415094357</c:v>
                </c:pt>
                <c:pt idx="5">
                  <c:v>1096.1421142840579</c:v>
                </c:pt>
                <c:pt idx="6">
                  <c:v>1152.4306439297525</c:v>
                </c:pt>
                <c:pt idx="7">
                  <c:v>1124.4234304012557</c:v>
                </c:pt>
                <c:pt idx="8">
                  <c:v>1157.193383959222</c:v>
                </c:pt>
                <c:pt idx="9">
                  <c:v>1181.5839883744013</c:v>
                </c:pt>
                <c:pt idx="10">
                  <c:v>1213.7278935387881</c:v>
                </c:pt>
                <c:pt idx="11">
                  <c:v>1217.3602138741978</c:v>
                </c:pt>
                <c:pt idx="12">
                  <c:v>1218.9616420820744</c:v>
                </c:pt>
                <c:pt idx="13">
                  <c:v>1245.0499036946267</c:v>
                </c:pt>
                <c:pt idx="14">
                  <c:v>1271.4064996982916</c:v>
                </c:pt>
                <c:pt idx="15">
                  <c:v>1274.0900296174766</c:v>
                </c:pt>
                <c:pt idx="16">
                  <c:v>1287.0477512921391</c:v>
                </c:pt>
                <c:pt idx="17">
                  <c:v>1311.0738826736342</c:v>
                </c:pt>
                <c:pt idx="18">
                  <c:v>1314.3953253126153</c:v>
                </c:pt>
                <c:pt idx="19">
                  <c:v>1352.9211029211037</c:v>
                </c:pt>
                <c:pt idx="20">
                  <c:v>1323.9330012696564</c:v>
                </c:pt>
              </c:numCache>
            </c:numRef>
          </c:val>
          <c:smooth val="0"/>
        </c:ser>
        <c:ser>
          <c:idx val="1"/>
          <c:order val="1"/>
          <c:tx>
            <c:strRef>
              <c:f>'Front Data'!$K$4</c:f>
              <c:strCache>
                <c:ptCount val="1"/>
                <c:pt idx="0">
                  <c:v>-0.5°</c:v>
                </c:pt>
              </c:strCache>
            </c:strRef>
          </c:tx>
          <c:spPr>
            <a:ln w="12700">
              <a:solidFill>
                <a:srgbClr val="FF00FF"/>
              </a:solidFill>
              <a:prstDash val="solid"/>
            </a:ln>
          </c:spPr>
          <c:marker>
            <c:symbol val="none"/>
          </c:marker>
          <c:val>
            <c:numRef>
              <c:f>'Front Data'!$J$7:$J$27</c:f>
              <c:numCache>
                <c:formatCode>0.0</c:formatCode>
                <c:ptCount val="21"/>
                <c:pt idx="0">
                  <c:v>0</c:v>
                </c:pt>
                <c:pt idx="1">
                  <c:v>844.32859091795899</c:v>
                </c:pt>
                <c:pt idx="2">
                  <c:v>968.46846846846904</c:v>
                </c:pt>
                <c:pt idx="3">
                  <c:v>1025.3861135015195</c:v>
                </c:pt>
                <c:pt idx="4">
                  <c:v>1052.6205670049223</c:v>
                </c:pt>
                <c:pt idx="5">
                  <c:v>1078.4157966409443</c:v>
                </c:pt>
                <c:pt idx="6">
                  <c:v>1099.0848848217117</c:v>
                </c:pt>
                <c:pt idx="7">
                  <c:v>1117.422023091505</c:v>
                </c:pt>
                <c:pt idx="8">
                  <c:v>1145.2677312083683</c:v>
                </c:pt>
                <c:pt idx="9">
                  <c:v>1166.3949773178213</c:v>
                </c:pt>
                <c:pt idx="10">
                  <c:v>1201.4837412466234</c:v>
                </c:pt>
                <c:pt idx="11">
                  <c:v>1213.09192200557</c:v>
                </c:pt>
                <c:pt idx="12">
                  <c:v>1214.5595574440322</c:v>
                </c:pt>
                <c:pt idx="13">
                  <c:v>1230.5871113787896</c:v>
                </c:pt>
                <c:pt idx="14">
                  <c:v>1266.1841523090029</c:v>
                </c:pt>
                <c:pt idx="15">
                  <c:v>1262.7515716440053</c:v>
                </c:pt>
                <c:pt idx="16">
                  <c:v>1275.7827618862757</c:v>
                </c:pt>
                <c:pt idx="17">
                  <c:v>1303.0670760616808</c:v>
                </c:pt>
                <c:pt idx="18">
                  <c:v>1315.1595744680874</c:v>
                </c:pt>
                <c:pt idx="19">
                  <c:v>1307.6255619716464</c:v>
                </c:pt>
                <c:pt idx="20">
                  <c:v>1316.6227169199237</c:v>
                </c:pt>
              </c:numCache>
            </c:numRef>
          </c:val>
          <c:smooth val="0"/>
        </c:ser>
        <c:ser>
          <c:idx val="2"/>
          <c:order val="2"/>
          <c:tx>
            <c:strRef>
              <c:f>'Front Data'!$Q$4</c:f>
              <c:strCache>
                <c:ptCount val="1"/>
                <c:pt idx="0">
                  <c:v>-1°</c:v>
                </c:pt>
              </c:strCache>
            </c:strRef>
          </c:tx>
          <c:spPr>
            <a:ln w="12700">
              <a:solidFill>
                <a:srgbClr val="FFFF00"/>
              </a:solidFill>
              <a:prstDash val="solid"/>
            </a:ln>
          </c:spPr>
          <c:marker>
            <c:symbol val="none"/>
          </c:marker>
          <c:val>
            <c:numRef>
              <c:f>'Front Data'!$P$7:$P$27</c:f>
              <c:numCache>
                <c:formatCode>0.0</c:formatCode>
                <c:ptCount val="21"/>
                <c:pt idx="0">
                  <c:v>0</c:v>
                </c:pt>
                <c:pt idx="1">
                  <c:v>1030.2615933412503</c:v>
                </c:pt>
                <c:pt idx="2">
                  <c:v>966.47776390355455</c:v>
                </c:pt>
                <c:pt idx="3">
                  <c:v>977.4837010491749</c:v>
                </c:pt>
                <c:pt idx="4">
                  <c:v>1115.7478423182781</c:v>
                </c:pt>
                <c:pt idx="5">
                  <c:v>1066.9585841999663</c:v>
                </c:pt>
                <c:pt idx="6">
                  <c:v>1113.6964569011093</c:v>
                </c:pt>
                <c:pt idx="7">
                  <c:v>1104.0408626560725</c:v>
                </c:pt>
                <c:pt idx="8">
                  <c:v>1138.9241543123921</c:v>
                </c:pt>
                <c:pt idx="9">
                  <c:v>1159.6758508914083</c:v>
                </c:pt>
                <c:pt idx="10">
                  <c:v>1221.2336369562508</c:v>
                </c:pt>
                <c:pt idx="11">
                  <c:v>1253.7198520427776</c:v>
                </c:pt>
                <c:pt idx="12">
                  <c:v>1208.7423063866199</c:v>
                </c:pt>
                <c:pt idx="13">
                  <c:v>1222.3536369012425</c:v>
                </c:pt>
                <c:pt idx="14">
                  <c:v>1256.0810235379663</c:v>
                </c:pt>
                <c:pt idx="15">
                  <c:v>1246.7252396166125</c:v>
                </c:pt>
                <c:pt idx="16">
                  <c:v>1264.1235611248705</c:v>
                </c:pt>
                <c:pt idx="17">
                  <c:v>1284.635587655941</c:v>
                </c:pt>
                <c:pt idx="18">
                  <c:v>1292.0172845121665</c:v>
                </c:pt>
                <c:pt idx="19">
                  <c:v>1298.7093490301213</c:v>
                </c:pt>
                <c:pt idx="20">
                  <c:v>1298.0394034424141</c:v>
                </c:pt>
              </c:numCache>
            </c:numRef>
          </c:val>
          <c:smooth val="0"/>
        </c:ser>
        <c:ser>
          <c:idx val="3"/>
          <c:order val="3"/>
          <c:tx>
            <c:strRef>
              <c:f>'Front Data'!$W$4</c:f>
              <c:strCache>
                <c:ptCount val="1"/>
                <c:pt idx="0">
                  <c:v>-1.5°</c:v>
                </c:pt>
              </c:strCache>
            </c:strRef>
          </c:tx>
          <c:spPr>
            <a:ln w="12700">
              <a:solidFill>
                <a:srgbClr val="00FFFF"/>
              </a:solidFill>
              <a:prstDash val="solid"/>
            </a:ln>
          </c:spPr>
          <c:marker>
            <c:symbol val="none"/>
          </c:marker>
          <c:val>
            <c:numRef>
              <c:f>'Front Data'!$V$7:$V$27</c:f>
              <c:numCache>
                <c:formatCode>0.0</c:formatCode>
                <c:ptCount val="21"/>
                <c:pt idx="0">
                  <c:v>0</c:v>
                </c:pt>
                <c:pt idx="1">
                  <c:v>838.77057115197192</c:v>
                </c:pt>
                <c:pt idx="2">
                  <c:v>875.25265465311702</c:v>
                </c:pt>
                <c:pt idx="3">
                  <c:v>977.58536117213214</c:v>
                </c:pt>
                <c:pt idx="4">
                  <c:v>1005.6803984607923</c:v>
                </c:pt>
                <c:pt idx="5">
                  <c:v>1011.3071008593384</c:v>
                </c:pt>
                <c:pt idx="6">
                  <c:v>1093.339128545035</c:v>
                </c:pt>
                <c:pt idx="7">
                  <c:v>1111.7487953450334</c:v>
                </c:pt>
                <c:pt idx="8">
                  <c:v>1134.8343262874357</c:v>
                </c:pt>
                <c:pt idx="9">
                  <c:v>1147.8965558336315</c:v>
                </c:pt>
                <c:pt idx="10">
                  <c:v>1186.5835777126067</c:v>
                </c:pt>
                <c:pt idx="11">
                  <c:v>1222.1707467733004</c:v>
                </c:pt>
                <c:pt idx="12">
                  <c:v>1190.3006424231019</c:v>
                </c:pt>
                <c:pt idx="13">
                  <c:v>1243.0708529682374</c:v>
                </c:pt>
                <c:pt idx="14">
                  <c:v>1244.3990134994795</c:v>
                </c:pt>
                <c:pt idx="15">
                  <c:v>1248.5028470449645</c:v>
                </c:pt>
                <c:pt idx="16">
                  <c:v>1269.3791774904423</c:v>
                </c:pt>
                <c:pt idx="17">
                  <c:v>1279.8214978657361</c:v>
                </c:pt>
                <c:pt idx="18">
                  <c:v>1277.9448923113953</c:v>
                </c:pt>
                <c:pt idx="19">
                  <c:v>1301.3494311024228</c:v>
                </c:pt>
                <c:pt idx="20">
                  <c:v>1296.0185476715214</c:v>
                </c:pt>
              </c:numCache>
            </c:numRef>
          </c:val>
          <c:smooth val="0"/>
        </c:ser>
        <c:ser>
          <c:idx val="4"/>
          <c:order val="4"/>
          <c:tx>
            <c:strRef>
              <c:f>'Front Data'!$AC$4</c:f>
              <c:strCache>
                <c:ptCount val="1"/>
                <c:pt idx="0">
                  <c:v>-2°</c:v>
                </c:pt>
              </c:strCache>
            </c:strRef>
          </c:tx>
          <c:spPr>
            <a:ln w="12700">
              <a:solidFill>
                <a:srgbClr val="800080"/>
              </a:solidFill>
              <a:prstDash val="solid"/>
            </a:ln>
          </c:spPr>
          <c:marker>
            <c:symbol val="none"/>
          </c:marker>
          <c:val>
            <c:numRef>
              <c:f>'Front Data'!$AB$7:$AB$27</c:f>
              <c:numCache>
                <c:formatCode>0.0</c:formatCode>
                <c:ptCount val="21"/>
                <c:pt idx="0">
                  <c:v>0</c:v>
                </c:pt>
                <c:pt idx="1">
                  <c:v>838.03907850681787</c:v>
                </c:pt>
                <c:pt idx="2">
                  <c:v>971.54811715482072</c:v>
                </c:pt>
                <c:pt idx="3">
                  <c:v>935.38873433872789</c:v>
                </c:pt>
                <c:pt idx="4">
                  <c:v>991.4468995010717</c:v>
                </c:pt>
                <c:pt idx="5">
                  <c:v>1027.1539403838328</c:v>
                </c:pt>
                <c:pt idx="6">
                  <c:v>1075.4340545804362</c:v>
                </c:pt>
                <c:pt idx="7">
                  <c:v>1085.3759820426526</c:v>
                </c:pt>
                <c:pt idx="8">
                  <c:v>1091.2048584752192</c:v>
                </c:pt>
                <c:pt idx="9">
                  <c:v>1125.1951943820154</c:v>
                </c:pt>
                <c:pt idx="10">
                  <c:v>1167.2897511030289</c:v>
                </c:pt>
                <c:pt idx="11">
                  <c:v>1173.2660860848318</c:v>
                </c:pt>
                <c:pt idx="12">
                  <c:v>1170.6597098134528</c:v>
                </c:pt>
                <c:pt idx="13">
                  <c:v>1225.9955584369025</c:v>
                </c:pt>
                <c:pt idx="14">
                  <c:v>1223.1479295980396</c:v>
                </c:pt>
                <c:pt idx="15">
                  <c:v>1218.7866010775376</c:v>
                </c:pt>
                <c:pt idx="16">
                  <c:v>1233.2237852098658</c:v>
                </c:pt>
                <c:pt idx="17">
                  <c:v>1253.6088310217945</c:v>
                </c:pt>
                <c:pt idx="18">
                  <c:v>1271.9662651608453</c:v>
                </c:pt>
                <c:pt idx="19">
                  <c:v>1278.6482548743681</c:v>
                </c:pt>
                <c:pt idx="20">
                  <c:v>1273.8032033602869</c:v>
                </c:pt>
              </c:numCache>
            </c:numRef>
          </c:val>
          <c:smooth val="0"/>
        </c:ser>
        <c:ser>
          <c:idx val="5"/>
          <c:order val="5"/>
          <c:tx>
            <c:strRef>
              <c:f>'Front Data'!$AI$4</c:f>
              <c:strCache>
                <c:ptCount val="1"/>
                <c:pt idx="0">
                  <c:v>-2.5°</c:v>
                </c:pt>
              </c:strCache>
            </c:strRef>
          </c:tx>
          <c:spPr>
            <a:ln w="12700">
              <a:solidFill>
                <a:srgbClr val="800000"/>
              </a:solidFill>
              <a:prstDash val="solid"/>
            </a:ln>
          </c:spPr>
          <c:marker>
            <c:symbol val="none"/>
          </c:marker>
          <c:val>
            <c:numRef>
              <c:f>'Front Data'!$AH$7:$AH$27</c:f>
              <c:numCache>
                <c:formatCode>0.0</c:formatCode>
                <c:ptCount val="21"/>
                <c:pt idx="0">
                  <c:v>0</c:v>
                </c:pt>
                <c:pt idx="1">
                  <c:v>846.11503531784888</c:v>
                </c:pt>
                <c:pt idx="2">
                  <c:v>1114.1212076474428</c:v>
                </c:pt>
                <c:pt idx="3">
                  <c:v>920.04307717316112</c:v>
                </c:pt>
                <c:pt idx="4">
                  <c:v>953.84885260018314</c:v>
                </c:pt>
                <c:pt idx="5">
                  <c:v>984.41168797286753</c:v>
                </c:pt>
                <c:pt idx="6">
                  <c:v>1043.6075322101049</c:v>
                </c:pt>
                <c:pt idx="7">
                  <c:v>1036.6083703680006</c:v>
                </c:pt>
                <c:pt idx="8">
                  <c:v>1079.7476340693997</c:v>
                </c:pt>
                <c:pt idx="9">
                  <c:v>1097.5676031029491</c:v>
                </c:pt>
                <c:pt idx="10">
                  <c:v>1130.9881216551341</c:v>
                </c:pt>
                <c:pt idx="11">
                  <c:v>1142.3125019062431</c:v>
                </c:pt>
                <c:pt idx="12">
                  <c:v>1151.0868724918994</c:v>
                </c:pt>
                <c:pt idx="13">
                  <c:v>1165.1634723788018</c:v>
                </c:pt>
                <c:pt idx="14">
                  <c:v>1206.7448588336413</c:v>
                </c:pt>
                <c:pt idx="15">
                  <c:v>1208.0046673056415</c:v>
                </c:pt>
                <c:pt idx="16">
                  <c:v>1214.7329174410836</c:v>
                </c:pt>
                <c:pt idx="17">
                  <c:v>1236.50654740493</c:v>
                </c:pt>
                <c:pt idx="18">
                  <c:v>1244.912553121934</c:v>
                </c:pt>
                <c:pt idx="19">
                  <c:v>1259.64765100671</c:v>
                </c:pt>
                <c:pt idx="20">
                  <c:v>1257.1991653141649</c:v>
                </c:pt>
              </c:numCache>
            </c:numRef>
          </c:val>
          <c:smooth val="0"/>
        </c:ser>
        <c:ser>
          <c:idx val="6"/>
          <c:order val="6"/>
          <c:tx>
            <c:strRef>
              <c:f>'Front Data'!$AO$4</c:f>
              <c:strCache>
                <c:ptCount val="1"/>
                <c:pt idx="0">
                  <c:v>-3°</c:v>
                </c:pt>
              </c:strCache>
            </c:strRef>
          </c:tx>
          <c:spPr>
            <a:ln w="12700">
              <a:solidFill>
                <a:srgbClr val="008080"/>
              </a:solidFill>
              <a:prstDash val="solid"/>
            </a:ln>
          </c:spPr>
          <c:marker>
            <c:symbol val="none"/>
          </c:marker>
          <c:val>
            <c:numRef>
              <c:f>'Front Data'!$AN$7:$AN$27</c:f>
              <c:numCache>
                <c:formatCode>0.0</c:formatCode>
                <c:ptCount val="21"/>
                <c:pt idx="0">
                  <c:v>0</c:v>
                </c:pt>
                <c:pt idx="1">
                  <c:v>689.82978723404244</c:v>
                </c:pt>
                <c:pt idx="2">
                  <c:v>827.01369863013701</c:v>
                </c:pt>
                <c:pt idx="3">
                  <c:v>852.7118644067798</c:v>
                </c:pt>
                <c:pt idx="4">
                  <c:v>927.33333333333337</c:v>
                </c:pt>
                <c:pt idx="5">
                  <c:v>965.02557544757019</c:v>
                </c:pt>
                <c:pt idx="6">
                  <c:v>1016.9378531073447</c:v>
                </c:pt>
                <c:pt idx="7">
                  <c:v>984.79633401221986</c:v>
                </c:pt>
                <c:pt idx="8">
                  <c:v>1051.1111111111111</c:v>
                </c:pt>
                <c:pt idx="9">
                  <c:v>1074.6293103448277</c:v>
                </c:pt>
                <c:pt idx="10">
                  <c:v>1110.8045052292839</c:v>
                </c:pt>
                <c:pt idx="11">
                  <c:v>1113.0163447251114</c:v>
                </c:pt>
                <c:pt idx="12">
                  <c:v>1137.4097222222222</c:v>
                </c:pt>
                <c:pt idx="13">
                  <c:v>1164.1257367387034</c:v>
                </c:pt>
                <c:pt idx="14">
                  <c:v>1196.1135371179039</c:v>
                </c:pt>
                <c:pt idx="15">
                  <c:v>1195.7395403653506</c:v>
                </c:pt>
                <c:pt idx="16">
                  <c:v>1197.1942446043165</c:v>
                </c:pt>
                <c:pt idx="17">
                  <c:v>1225.6945183608302</c:v>
                </c:pt>
                <c:pt idx="18">
                  <c:v>1243.4897959183672</c:v>
                </c:pt>
                <c:pt idx="19">
                  <c:v>1252.5085241110569</c:v>
                </c:pt>
                <c:pt idx="20">
                  <c:v>1245.3605879650895</c:v>
                </c:pt>
              </c:numCache>
            </c:numRef>
          </c:val>
          <c:smooth val="0"/>
        </c:ser>
        <c:ser>
          <c:idx val="7"/>
          <c:order val="7"/>
          <c:tx>
            <c:strRef>
              <c:f>'Front Data'!$AU$4</c:f>
              <c:strCache>
                <c:ptCount val="1"/>
                <c:pt idx="0">
                  <c:v>-3.5°</c:v>
                </c:pt>
              </c:strCache>
            </c:strRef>
          </c:tx>
          <c:spPr>
            <a:ln w="12700">
              <a:solidFill>
                <a:srgbClr val="0000FF"/>
              </a:solidFill>
              <a:prstDash val="solid"/>
            </a:ln>
          </c:spPr>
          <c:marker>
            <c:symbol val="none"/>
          </c:marker>
          <c:val>
            <c:numRef>
              <c:f>'Front Data'!$AT$7:$AT$27</c:f>
              <c:numCache>
                <c:formatCode>0.0</c:formatCode>
                <c:ptCount val="21"/>
                <c:pt idx="0">
                  <c:v>0</c:v>
                </c:pt>
                <c:pt idx="1">
                  <c:v>675.55591363195788</c:v>
                </c:pt>
                <c:pt idx="2">
                  <c:v>716.95603638695275</c:v>
                </c:pt>
                <c:pt idx="3">
                  <c:v>809.30506899263298</c:v>
                </c:pt>
                <c:pt idx="4">
                  <c:v>857.70301755980677</c:v>
                </c:pt>
                <c:pt idx="5">
                  <c:v>1064.5382622698301</c:v>
                </c:pt>
                <c:pt idx="6">
                  <c:v>1032.6590188610373</c:v>
                </c:pt>
                <c:pt idx="7">
                  <c:v>992.00407955124876</c:v>
                </c:pt>
                <c:pt idx="8">
                  <c:v>1010.2623716068332</c:v>
                </c:pt>
                <c:pt idx="9">
                  <c:v>1046.7027225839847</c:v>
                </c:pt>
                <c:pt idx="10">
                  <c:v>1082.7326049094418</c:v>
                </c:pt>
                <c:pt idx="11">
                  <c:v>1127.5062609660604</c:v>
                </c:pt>
                <c:pt idx="12">
                  <c:v>1115.6772589489419</c:v>
                </c:pt>
                <c:pt idx="13">
                  <c:v>1139.9018884863224</c:v>
                </c:pt>
                <c:pt idx="14">
                  <c:v>1163.775156141566</c:v>
                </c:pt>
                <c:pt idx="15">
                  <c:v>1174.0919188713519</c:v>
                </c:pt>
                <c:pt idx="16">
                  <c:v>1196.9691116494917</c:v>
                </c:pt>
                <c:pt idx="17">
                  <c:v>1210.5023070469795</c:v>
                </c:pt>
                <c:pt idx="18">
                  <c:v>1213.0762415759964</c:v>
                </c:pt>
                <c:pt idx="19">
                  <c:v>1235.2495673973347</c:v>
                </c:pt>
                <c:pt idx="20">
                  <c:v>1248.2676697683607</c:v>
                </c:pt>
              </c:numCache>
            </c:numRef>
          </c:val>
          <c:smooth val="0"/>
        </c:ser>
        <c:dLbls>
          <c:showLegendKey val="0"/>
          <c:showVal val="0"/>
          <c:showCatName val="0"/>
          <c:showSerName val="0"/>
          <c:showPercent val="0"/>
          <c:showBubbleSize val="0"/>
        </c:dLbls>
        <c:marker val="1"/>
        <c:smooth val="0"/>
        <c:axId val="113595520"/>
        <c:axId val="113597440"/>
      </c:lineChart>
      <c:catAx>
        <c:axId val="1135955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035180049794544"/>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597440"/>
        <c:crosses val="autoZero"/>
        <c:auto val="1"/>
        <c:lblAlgn val="ctr"/>
        <c:lblOffset val="100"/>
        <c:tickLblSkip val="1"/>
        <c:tickMarkSkip val="1"/>
        <c:noMultiLvlLbl val="0"/>
      </c:catAx>
      <c:valAx>
        <c:axId val="11359744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283454038159270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595520"/>
        <c:crosses val="autoZero"/>
        <c:crossBetween val="midCat"/>
      </c:valAx>
      <c:spPr>
        <a:solidFill>
          <a:srgbClr val="C0C0C0"/>
        </a:solidFill>
        <a:ln w="12700">
          <a:solidFill>
            <a:srgbClr val="808080"/>
          </a:solidFill>
          <a:prstDash val="solid"/>
        </a:ln>
      </c:spPr>
    </c:plotArea>
    <c:legend>
      <c:legendPos val="r"/>
      <c:layout>
        <c:manualLayout>
          <c:xMode val="edge"/>
          <c:yMode val="edge"/>
          <c:x val="0.8971288361779467"/>
          <c:y val="0.23854161496288609"/>
          <c:w val="9.301328761251608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24psi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'Rear Data'!$E$4</c:f>
              <c:strCache>
                <c:ptCount val="1"/>
                <c:pt idx="0">
                  <c:v>0°</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Data'!$C$7:$C$27</c:f>
              <c:numCache>
                <c:formatCode>0.00</c:formatCode>
                <c:ptCount val="21"/>
                <c:pt idx="0">
                  <c:v>0</c:v>
                </c:pt>
                <c:pt idx="1">
                  <c:v>0.6</c:v>
                </c:pt>
                <c:pt idx="2">
                  <c:v>1.74</c:v>
                </c:pt>
                <c:pt idx="3">
                  <c:v>2.68</c:v>
                </c:pt>
                <c:pt idx="4">
                  <c:v>4.04</c:v>
                </c:pt>
                <c:pt idx="5">
                  <c:v>4.87</c:v>
                </c:pt>
                <c:pt idx="6">
                  <c:v>5.88</c:v>
                </c:pt>
                <c:pt idx="7">
                  <c:v>6.74</c:v>
                </c:pt>
                <c:pt idx="8">
                  <c:v>7.67</c:v>
                </c:pt>
                <c:pt idx="9">
                  <c:v>8.73</c:v>
                </c:pt>
                <c:pt idx="10">
                  <c:v>9.5</c:v>
                </c:pt>
                <c:pt idx="11">
                  <c:v>10.39</c:v>
                </c:pt>
                <c:pt idx="12">
                  <c:v>11.22</c:v>
                </c:pt>
                <c:pt idx="13">
                  <c:v>12.13</c:v>
                </c:pt>
                <c:pt idx="14">
                  <c:v>13.07</c:v>
                </c:pt>
                <c:pt idx="15">
                  <c:v>13.87</c:v>
                </c:pt>
                <c:pt idx="16">
                  <c:v>14.6</c:v>
                </c:pt>
                <c:pt idx="17">
                  <c:v>15.36</c:v>
                </c:pt>
                <c:pt idx="18">
                  <c:v>16.34</c:v>
                </c:pt>
                <c:pt idx="19">
                  <c:v>16.79</c:v>
                </c:pt>
                <c:pt idx="20">
                  <c:v>17.579999999999998</c:v>
                </c:pt>
              </c:numCache>
            </c:numRef>
          </c:val>
          <c:smooth val="0"/>
        </c:ser>
        <c:ser>
          <c:idx val="5"/>
          <c:order val="1"/>
          <c:tx>
            <c:strRef>
              <c:f>'Rear Data'!$K$4</c:f>
              <c:strCache>
                <c:ptCount val="1"/>
                <c:pt idx="0">
                  <c:v>-0.5°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Data'!$I$7:$I$27</c:f>
              <c:numCache>
                <c:formatCode>0.00</c:formatCode>
                <c:ptCount val="21"/>
                <c:pt idx="0">
                  <c:v>0</c:v>
                </c:pt>
                <c:pt idx="1">
                  <c:v>0.57999999999999996</c:v>
                </c:pt>
                <c:pt idx="2">
                  <c:v>1.98</c:v>
                </c:pt>
                <c:pt idx="3">
                  <c:v>3</c:v>
                </c:pt>
                <c:pt idx="4">
                  <c:v>4.0599999999999996</c:v>
                </c:pt>
                <c:pt idx="5">
                  <c:v>5.04</c:v>
                </c:pt>
                <c:pt idx="6">
                  <c:v>5.79</c:v>
                </c:pt>
                <c:pt idx="7">
                  <c:v>6.56</c:v>
                </c:pt>
                <c:pt idx="8">
                  <c:v>7.68</c:v>
                </c:pt>
                <c:pt idx="9">
                  <c:v>8.08</c:v>
                </c:pt>
                <c:pt idx="10">
                  <c:v>9.34</c:v>
                </c:pt>
                <c:pt idx="11">
                  <c:v>10.41</c:v>
                </c:pt>
                <c:pt idx="12">
                  <c:v>11.11</c:v>
                </c:pt>
                <c:pt idx="13">
                  <c:v>12.11</c:v>
                </c:pt>
                <c:pt idx="14">
                  <c:v>12.71</c:v>
                </c:pt>
                <c:pt idx="15">
                  <c:v>13.74</c:v>
                </c:pt>
                <c:pt idx="16">
                  <c:v>14.59</c:v>
                </c:pt>
                <c:pt idx="17">
                  <c:v>15.37</c:v>
                </c:pt>
                <c:pt idx="18">
                  <c:v>16.09</c:v>
                </c:pt>
                <c:pt idx="19">
                  <c:v>16.8</c:v>
                </c:pt>
                <c:pt idx="20">
                  <c:v>17.54</c:v>
                </c:pt>
              </c:numCache>
            </c:numRef>
          </c:val>
          <c:smooth val="0"/>
        </c:ser>
        <c:ser>
          <c:idx val="1"/>
          <c:order val="2"/>
          <c:tx>
            <c:strRef>
              <c:f>'Rear Data'!$Q$4</c:f>
              <c:strCache>
                <c:ptCount val="1"/>
                <c:pt idx="0">
                  <c:v>-1°</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Data'!$O$7:$O$27</c:f>
              <c:numCache>
                <c:formatCode>0.00</c:formatCode>
                <c:ptCount val="21"/>
                <c:pt idx="0">
                  <c:v>0</c:v>
                </c:pt>
                <c:pt idx="1">
                  <c:v>0.36</c:v>
                </c:pt>
                <c:pt idx="2">
                  <c:v>1.57</c:v>
                </c:pt>
                <c:pt idx="3">
                  <c:v>2.73</c:v>
                </c:pt>
                <c:pt idx="4">
                  <c:v>3.82</c:v>
                </c:pt>
                <c:pt idx="5">
                  <c:v>4.79</c:v>
                </c:pt>
                <c:pt idx="6">
                  <c:v>5.83</c:v>
                </c:pt>
                <c:pt idx="7">
                  <c:v>6.87</c:v>
                </c:pt>
                <c:pt idx="8">
                  <c:v>7.76</c:v>
                </c:pt>
                <c:pt idx="9">
                  <c:v>8.5500000000000007</c:v>
                </c:pt>
                <c:pt idx="10">
                  <c:v>9.6</c:v>
                </c:pt>
                <c:pt idx="11">
                  <c:v>10.58</c:v>
                </c:pt>
                <c:pt idx="12">
                  <c:v>11.36</c:v>
                </c:pt>
                <c:pt idx="13">
                  <c:v>12.2</c:v>
                </c:pt>
                <c:pt idx="14">
                  <c:v>13.21</c:v>
                </c:pt>
                <c:pt idx="15">
                  <c:v>13.74</c:v>
                </c:pt>
                <c:pt idx="16">
                  <c:v>14.84</c:v>
                </c:pt>
                <c:pt idx="17">
                  <c:v>15.84</c:v>
                </c:pt>
                <c:pt idx="18">
                  <c:v>16.579999999999998</c:v>
                </c:pt>
                <c:pt idx="19">
                  <c:v>17.329999999999998</c:v>
                </c:pt>
                <c:pt idx="20">
                  <c:v>18.14</c:v>
                </c:pt>
              </c:numCache>
            </c:numRef>
          </c:val>
          <c:smooth val="0"/>
        </c:ser>
        <c:ser>
          <c:idx val="6"/>
          <c:order val="3"/>
          <c:tx>
            <c:strRef>
              <c:f>'Rear Data'!$W$4</c:f>
              <c:strCache>
                <c:ptCount val="1"/>
                <c:pt idx="0">
                  <c:v>-1.5°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Data'!$U$7:$U$27</c:f>
              <c:numCache>
                <c:formatCode>0.00</c:formatCode>
                <c:ptCount val="21"/>
                <c:pt idx="0">
                  <c:v>0</c:v>
                </c:pt>
                <c:pt idx="1">
                  <c:v>0.6</c:v>
                </c:pt>
                <c:pt idx="2">
                  <c:v>1.89</c:v>
                </c:pt>
                <c:pt idx="3">
                  <c:v>2.98</c:v>
                </c:pt>
                <c:pt idx="4">
                  <c:v>4</c:v>
                </c:pt>
                <c:pt idx="5">
                  <c:v>5.0599999999999996</c:v>
                </c:pt>
                <c:pt idx="6">
                  <c:v>5.92</c:v>
                </c:pt>
                <c:pt idx="7">
                  <c:v>6.75</c:v>
                </c:pt>
                <c:pt idx="8">
                  <c:v>7.71</c:v>
                </c:pt>
                <c:pt idx="9">
                  <c:v>8.64</c:v>
                </c:pt>
                <c:pt idx="10">
                  <c:v>9.48</c:v>
                </c:pt>
                <c:pt idx="11">
                  <c:v>10.3</c:v>
                </c:pt>
                <c:pt idx="12">
                  <c:v>11.25</c:v>
                </c:pt>
                <c:pt idx="13">
                  <c:v>11.93</c:v>
                </c:pt>
                <c:pt idx="14">
                  <c:v>13</c:v>
                </c:pt>
                <c:pt idx="15">
                  <c:v>14.05</c:v>
                </c:pt>
                <c:pt idx="16">
                  <c:v>14.74</c:v>
                </c:pt>
                <c:pt idx="17">
                  <c:v>15.69</c:v>
                </c:pt>
                <c:pt idx="18">
                  <c:v>16.329999999999998</c:v>
                </c:pt>
                <c:pt idx="19">
                  <c:v>16.53</c:v>
                </c:pt>
                <c:pt idx="20">
                  <c:v>17.25</c:v>
                </c:pt>
              </c:numCache>
            </c:numRef>
          </c:val>
          <c:smooth val="0"/>
        </c:ser>
        <c:ser>
          <c:idx val="2"/>
          <c:order val="4"/>
          <c:tx>
            <c:strRef>
              <c:f>'Rear Data'!$AC$4</c:f>
              <c:strCache>
                <c:ptCount val="1"/>
                <c:pt idx="0">
                  <c:v>-2°</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Data'!$AA$7:$AA$27</c:f>
              <c:numCache>
                <c:formatCode>0.00</c:formatCode>
                <c:ptCount val="21"/>
                <c:pt idx="0">
                  <c:v>0</c:v>
                </c:pt>
                <c:pt idx="1">
                  <c:v>0.66</c:v>
                </c:pt>
                <c:pt idx="2">
                  <c:v>1.53</c:v>
                </c:pt>
                <c:pt idx="3">
                  <c:v>2.5499999999999998</c:v>
                </c:pt>
                <c:pt idx="4">
                  <c:v>3.4</c:v>
                </c:pt>
                <c:pt idx="5">
                  <c:v>4.74</c:v>
                </c:pt>
                <c:pt idx="6">
                  <c:v>6.08</c:v>
                </c:pt>
                <c:pt idx="7">
                  <c:v>6.9</c:v>
                </c:pt>
                <c:pt idx="8">
                  <c:v>8.01</c:v>
                </c:pt>
                <c:pt idx="9">
                  <c:v>8.75</c:v>
                </c:pt>
                <c:pt idx="10">
                  <c:v>9.84</c:v>
                </c:pt>
                <c:pt idx="11">
                  <c:v>10.69</c:v>
                </c:pt>
                <c:pt idx="12">
                  <c:v>11.56</c:v>
                </c:pt>
                <c:pt idx="13">
                  <c:v>12.41</c:v>
                </c:pt>
                <c:pt idx="14">
                  <c:v>13.21</c:v>
                </c:pt>
                <c:pt idx="15">
                  <c:v>14.31</c:v>
                </c:pt>
                <c:pt idx="16">
                  <c:v>15.14</c:v>
                </c:pt>
                <c:pt idx="17">
                  <c:v>15.9</c:v>
                </c:pt>
                <c:pt idx="18">
                  <c:v>16.690000000000001</c:v>
                </c:pt>
                <c:pt idx="19">
                  <c:v>17.66</c:v>
                </c:pt>
                <c:pt idx="20">
                  <c:v>18.440000000000001</c:v>
                </c:pt>
              </c:numCache>
            </c:numRef>
          </c:val>
          <c:smooth val="0"/>
        </c:ser>
        <c:ser>
          <c:idx val="7"/>
          <c:order val="5"/>
          <c:tx>
            <c:strRef>
              <c:f>'Rear Data'!$AI$4</c:f>
              <c:strCache>
                <c:ptCount val="1"/>
                <c:pt idx="0">
                  <c:v>-2.5°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Data'!$AG$7:$AG$27</c:f>
              <c:numCache>
                <c:formatCode>0.00</c:formatCode>
                <c:ptCount val="21"/>
                <c:pt idx="0">
                  <c:v>0</c:v>
                </c:pt>
                <c:pt idx="1">
                  <c:v>0.81</c:v>
                </c:pt>
                <c:pt idx="2">
                  <c:v>1.911</c:v>
                </c:pt>
                <c:pt idx="3">
                  <c:v>3.31</c:v>
                </c:pt>
                <c:pt idx="4">
                  <c:v>4.3099999999999996</c:v>
                </c:pt>
                <c:pt idx="5">
                  <c:v>5.14</c:v>
                </c:pt>
                <c:pt idx="6">
                  <c:v>5.9</c:v>
                </c:pt>
                <c:pt idx="7">
                  <c:v>6.84</c:v>
                </c:pt>
                <c:pt idx="8">
                  <c:v>7.43</c:v>
                </c:pt>
                <c:pt idx="9">
                  <c:v>8.5399999999999991</c:v>
                </c:pt>
                <c:pt idx="10">
                  <c:v>8.94</c:v>
                </c:pt>
                <c:pt idx="11">
                  <c:v>10.43</c:v>
                </c:pt>
                <c:pt idx="12">
                  <c:v>11.43</c:v>
                </c:pt>
                <c:pt idx="13">
                  <c:v>12.09</c:v>
                </c:pt>
                <c:pt idx="14">
                  <c:v>13.08</c:v>
                </c:pt>
                <c:pt idx="15">
                  <c:v>13.88</c:v>
                </c:pt>
                <c:pt idx="16">
                  <c:v>14.71</c:v>
                </c:pt>
                <c:pt idx="17">
                  <c:v>15.51</c:v>
                </c:pt>
                <c:pt idx="18">
                  <c:v>16.27</c:v>
                </c:pt>
                <c:pt idx="19">
                  <c:v>17.239999999999998</c:v>
                </c:pt>
                <c:pt idx="20">
                  <c:v>17.36</c:v>
                </c:pt>
              </c:numCache>
            </c:numRef>
          </c:val>
          <c:smooth val="0"/>
        </c:ser>
        <c:ser>
          <c:idx val="3"/>
          <c:order val="6"/>
          <c:tx>
            <c:strRef>
              <c:f>'Rear Data'!$AO$4</c:f>
              <c:strCache>
                <c:ptCount val="1"/>
                <c:pt idx="0">
                  <c:v>-3°</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Data'!$AM$7:$AM$27</c:f>
              <c:numCache>
                <c:formatCode>0.00</c:formatCode>
                <c:ptCount val="21"/>
                <c:pt idx="0">
                  <c:v>0</c:v>
                </c:pt>
                <c:pt idx="1">
                  <c:v>0.45</c:v>
                </c:pt>
                <c:pt idx="2">
                  <c:v>1.41</c:v>
                </c:pt>
                <c:pt idx="3">
                  <c:v>2.86</c:v>
                </c:pt>
                <c:pt idx="4">
                  <c:v>3.98</c:v>
                </c:pt>
                <c:pt idx="5">
                  <c:v>4.95</c:v>
                </c:pt>
                <c:pt idx="6">
                  <c:v>5.89</c:v>
                </c:pt>
                <c:pt idx="7">
                  <c:v>6.93</c:v>
                </c:pt>
                <c:pt idx="8">
                  <c:v>7.67</c:v>
                </c:pt>
                <c:pt idx="9">
                  <c:v>8.85</c:v>
                </c:pt>
                <c:pt idx="10">
                  <c:v>9.94</c:v>
                </c:pt>
                <c:pt idx="11">
                  <c:v>10.66</c:v>
                </c:pt>
                <c:pt idx="12">
                  <c:v>11.71</c:v>
                </c:pt>
                <c:pt idx="13">
                  <c:v>12.43</c:v>
                </c:pt>
                <c:pt idx="14">
                  <c:v>13.47</c:v>
                </c:pt>
                <c:pt idx="15">
                  <c:v>14.09</c:v>
                </c:pt>
                <c:pt idx="16">
                  <c:v>15.06</c:v>
                </c:pt>
                <c:pt idx="17">
                  <c:v>15.83</c:v>
                </c:pt>
                <c:pt idx="18">
                  <c:v>16.57</c:v>
                </c:pt>
                <c:pt idx="19">
                  <c:v>17.350000000000001</c:v>
                </c:pt>
                <c:pt idx="20">
                  <c:v>17.61</c:v>
                </c:pt>
              </c:numCache>
            </c:numRef>
          </c:val>
          <c:smooth val="0"/>
        </c:ser>
        <c:ser>
          <c:idx val="8"/>
          <c:order val="7"/>
          <c:tx>
            <c:strRef>
              <c:f>'Rear Data'!$AU$4</c:f>
              <c:strCache>
                <c:ptCount val="1"/>
                <c:pt idx="0">
                  <c:v>-3.5°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Data'!$AS$7:$AS$27</c:f>
              <c:numCache>
                <c:formatCode>0.00</c:formatCode>
                <c:ptCount val="21"/>
                <c:pt idx="0">
                  <c:v>0</c:v>
                </c:pt>
                <c:pt idx="1">
                  <c:v>1.78</c:v>
                </c:pt>
                <c:pt idx="2">
                  <c:v>2.44</c:v>
                </c:pt>
                <c:pt idx="3">
                  <c:v>3.06</c:v>
                </c:pt>
                <c:pt idx="4">
                  <c:v>4.08</c:v>
                </c:pt>
                <c:pt idx="5">
                  <c:v>5.01</c:v>
                </c:pt>
                <c:pt idx="6">
                  <c:v>5.65</c:v>
                </c:pt>
                <c:pt idx="7">
                  <c:v>6.83</c:v>
                </c:pt>
                <c:pt idx="8">
                  <c:v>7.96</c:v>
                </c:pt>
                <c:pt idx="9">
                  <c:v>8.68</c:v>
                </c:pt>
                <c:pt idx="10">
                  <c:v>9.6300000000000008</c:v>
                </c:pt>
                <c:pt idx="11">
                  <c:v>10.28</c:v>
                </c:pt>
                <c:pt idx="12">
                  <c:v>11.35</c:v>
                </c:pt>
                <c:pt idx="13">
                  <c:v>12.18</c:v>
                </c:pt>
                <c:pt idx="14">
                  <c:v>12.99</c:v>
                </c:pt>
                <c:pt idx="15">
                  <c:v>13.79</c:v>
                </c:pt>
                <c:pt idx="16">
                  <c:v>14.78</c:v>
                </c:pt>
                <c:pt idx="17">
                  <c:v>15.57</c:v>
                </c:pt>
                <c:pt idx="18">
                  <c:v>16.37</c:v>
                </c:pt>
                <c:pt idx="19">
                  <c:v>17.07</c:v>
                </c:pt>
                <c:pt idx="20">
                  <c:v>17.28</c:v>
                </c:pt>
              </c:numCache>
            </c:numRef>
          </c:val>
          <c:smooth val="0"/>
        </c:ser>
        <c:ser>
          <c:idx val="4"/>
          <c:order val="8"/>
          <c:tx>
            <c:strRef>
              <c:f>'Rear Data'!#REF!</c:f>
              <c:strCache>
                <c:ptCount val="1"/>
                <c:pt idx="0">
                  <c:v>#REF!</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1860224"/>
        <c:axId val="141882880"/>
      </c:lineChart>
      <c:catAx>
        <c:axId val="1418602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1882880"/>
        <c:crosses val="autoZero"/>
        <c:auto val="1"/>
        <c:lblAlgn val="ctr"/>
        <c:lblOffset val="100"/>
        <c:tickMarkSkip val="1"/>
        <c:noMultiLvlLbl val="0"/>
      </c:catAx>
      <c:valAx>
        <c:axId val="14188288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860224"/>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2644430682119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22psi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'Rear Data'!$E$4</c:f>
              <c:strCache>
                <c:ptCount val="1"/>
                <c:pt idx="0">
                  <c:v>0°</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Data'!$E$33:$E$53</c:f>
              <c:numCache>
                <c:formatCode>0</c:formatCode>
                <c:ptCount val="21"/>
                <c:pt idx="0">
                  <c:v>0</c:v>
                </c:pt>
                <c:pt idx="1">
                  <c:v>2009.3783783783786</c:v>
                </c:pt>
                <c:pt idx="2">
                  <c:v>1361.1524663677128</c:v>
                </c:pt>
                <c:pt idx="3">
                  <c:v>1297.0970873786407</c:v>
                </c:pt>
                <c:pt idx="4">
                  <c:v>1250.6658986175114</c:v>
                </c:pt>
                <c:pt idx="5">
                  <c:v>1336.4468937875749</c:v>
                </c:pt>
                <c:pt idx="6">
                  <c:v>1360.925686591276</c:v>
                </c:pt>
                <c:pt idx="7">
                  <c:v>1388.4595687331537</c:v>
                </c:pt>
                <c:pt idx="8">
                  <c:v>1390.3333333333333</c:v>
                </c:pt>
                <c:pt idx="9">
                  <c:v>1418.2037037037037</c:v>
                </c:pt>
                <c:pt idx="10">
                  <c:v>1406.8449848024318</c:v>
                </c:pt>
                <c:pt idx="11">
                  <c:v>1424.4336363636364</c:v>
                </c:pt>
                <c:pt idx="12">
                  <c:v>1428.6079258010118</c:v>
                </c:pt>
                <c:pt idx="13">
                  <c:v>1430.6535742340927</c:v>
                </c:pt>
                <c:pt idx="14">
                  <c:v>1429.7421013960325</c:v>
                </c:pt>
                <c:pt idx="15">
                  <c:v>1448.6814159292035</c:v>
                </c:pt>
                <c:pt idx="16">
                  <c:v>1448.3018625561976</c:v>
                </c:pt>
                <c:pt idx="17">
                  <c:v>1452.7182926829269</c:v>
                </c:pt>
                <c:pt idx="18">
                  <c:v>1457.0336622170632</c:v>
                </c:pt>
                <c:pt idx="19">
                  <c:v>1470.9703579418344</c:v>
                </c:pt>
                <c:pt idx="20">
                  <c:v>1491.8965896589657</c:v>
                </c:pt>
              </c:numCache>
            </c:numRef>
          </c:val>
          <c:smooth val="0"/>
        </c:ser>
        <c:ser>
          <c:idx val="5"/>
          <c:order val="1"/>
          <c:tx>
            <c:strRef>
              <c:f>'Front Data'!$K$31</c:f>
              <c:strCache>
                <c:ptCount val="1"/>
                <c:pt idx="0">
                  <c:v>-0.5°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Data'!$K$33:$K$53</c:f>
              <c:numCache>
                <c:formatCode>0</c:formatCode>
                <c:ptCount val="21"/>
                <c:pt idx="0">
                  <c:v>0</c:v>
                </c:pt>
                <c:pt idx="1">
                  <c:v>2732.8888888888887</c:v>
                </c:pt>
                <c:pt idx="2">
                  <c:v>1361.1524663677128</c:v>
                </c:pt>
                <c:pt idx="3">
                  <c:v>1297.0970873786407</c:v>
                </c:pt>
                <c:pt idx="4">
                  <c:v>1250.6658986175114</c:v>
                </c:pt>
                <c:pt idx="5">
                  <c:v>1336.4468937875749</c:v>
                </c:pt>
                <c:pt idx="6">
                  <c:v>1360.925686591276</c:v>
                </c:pt>
                <c:pt idx="7">
                  <c:v>1386.5226586102717</c:v>
                </c:pt>
                <c:pt idx="8">
                  <c:v>1390.3333333333333</c:v>
                </c:pt>
                <c:pt idx="9">
                  <c:v>1418.2037037037037</c:v>
                </c:pt>
                <c:pt idx="10">
                  <c:v>1406.8449848024318</c:v>
                </c:pt>
                <c:pt idx="11">
                  <c:v>1424.4336363636364</c:v>
                </c:pt>
                <c:pt idx="12">
                  <c:v>1428.6079258010118</c:v>
                </c:pt>
                <c:pt idx="13">
                  <c:v>1430.6535742340927</c:v>
                </c:pt>
                <c:pt idx="14">
                  <c:v>1429.7421013960325</c:v>
                </c:pt>
                <c:pt idx="15">
                  <c:v>1448.6814159292035</c:v>
                </c:pt>
                <c:pt idx="16">
                  <c:v>1448.3018625561976</c:v>
                </c:pt>
                <c:pt idx="17">
                  <c:v>1452.7182926829269</c:v>
                </c:pt>
                <c:pt idx="18">
                  <c:v>1457.0336622170632</c:v>
                </c:pt>
                <c:pt idx="19">
                  <c:v>1470.9703579418344</c:v>
                </c:pt>
                <c:pt idx="20">
                  <c:v>1491.8965896589657</c:v>
                </c:pt>
              </c:numCache>
            </c:numRef>
          </c:val>
          <c:smooth val="0"/>
        </c:ser>
        <c:ser>
          <c:idx val="1"/>
          <c:order val="2"/>
          <c:tx>
            <c:strRef>
              <c:f>'Rear Data'!$Q$4</c:f>
              <c:strCache>
                <c:ptCount val="1"/>
                <c:pt idx="0">
                  <c:v>-1°</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Data'!$Q$33:$Q$53</c:f>
              <c:numCache>
                <c:formatCode>0</c:formatCode>
                <c:ptCount val="21"/>
                <c:pt idx="0">
                  <c:v>0</c:v>
                </c:pt>
                <c:pt idx="1">
                  <c:v>2694.1967213114754</c:v>
                </c:pt>
                <c:pt idx="2">
                  <c:v>1525.4067796610168</c:v>
                </c:pt>
                <c:pt idx="3">
                  <c:v>1451.8737201365186</c:v>
                </c:pt>
                <c:pt idx="4">
                  <c:v>1383.1491442542788</c:v>
                </c:pt>
                <c:pt idx="5">
                  <c:v>1365.7137254901961</c:v>
                </c:pt>
                <c:pt idx="6">
                  <c:v>1319.0596774193548</c:v>
                </c:pt>
                <c:pt idx="7">
                  <c:v>1350.1135057471265</c:v>
                </c:pt>
                <c:pt idx="8">
                  <c:v>1362.9854721549636</c:v>
                </c:pt>
                <c:pt idx="9">
                  <c:v>1372.3836405529953</c:v>
                </c:pt>
                <c:pt idx="10">
                  <c:v>1354.6689587426324</c:v>
                </c:pt>
                <c:pt idx="11">
                  <c:v>1397.7453906935907</c:v>
                </c:pt>
                <c:pt idx="12">
                  <c:v>1390.3451692815854</c:v>
                </c:pt>
                <c:pt idx="13">
                  <c:v>1410.0403041825093</c:v>
                </c:pt>
                <c:pt idx="14">
                  <c:v>1412.983664772727</c:v>
                </c:pt>
                <c:pt idx="15">
                  <c:v>1414.9102478231748</c:v>
                </c:pt>
                <c:pt idx="16">
                  <c:v>1423.3927664974619</c:v>
                </c:pt>
                <c:pt idx="17">
                  <c:v>1424.0145015105738</c:v>
                </c:pt>
                <c:pt idx="18">
                  <c:v>1431.9942329873127</c:v>
                </c:pt>
                <c:pt idx="19">
                  <c:v>1452.7059819413093</c:v>
                </c:pt>
                <c:pt idx="20">
                  <c:v>1464.9655172413793</c:v>
                </c:pt>
              </c:numCache>
            </c:numRef>
          </c:val>
          <c:smooth val="0"/>
        </c:ser>
        <c:ser>
          <c:idx val="6"/>
          <c:order val="3"/>
          <c:tx>
            <c:strRef>
              <c:f>'Front Data'!$W$31</c:f>
              <c:strCache>
                <c:ptCount val="1"/>
                <c:pt idx="0">
                  <c:v>-1.5°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Data'!$W$33:$W$53</c:f>
              <c:numCache>
                <c:formatCode>0</c:formatCode>
                <c:ptCount val="21"/>
                <c:pt idx="0">
                  <c:v>0</c:v>
                </c:pt>
                <c:pt idx="1">
                  <c:v>2227.7794117647059</c:v>
                </c:pt>
                <c:pt idx="2">
                  <c:v>1368.2190476190474</c:v>
                </c:pt>
                <c:pt idx="3">
                  <c:v>1289.7409638554218</c:v>
                </c:pt>
                <c:pt idx="4">
                  <c:v>1303.8377659574469</c:v>
                </c:pt>
                <c:pt idx="5">
                  <c:v>1316.6616257088847</c:v>
                </c:pt>
                <c:pt idx="6">
                  <c:v>1353.5534591194969</c:v>
                </c:pt>
                <c:pt idx="7">
                  <c:v>1369.0110192837467</c:v>
                </c:pt>
                <c:pt idx="8">
                  <c:v>1377.8557336621454</c:v>
                </c:pt>
                <c:pt idx="9">
                  <c:v>1367.4</c:v>
                </c:pt>
                <c:pt idx="10">
                  <c:v>1407.4623762376239</c:v>
                </c:pt>
                <c:pt idx="11">
                  <c:v>1405.8926296633301</c:v>
                </c:pt>
                <c:pt idx="12">
                  <c:v>1407.3813131313132</c:v>
                </c:pt>
                <c:pt idx="13">
                  <c:v>1419.2317167051576</c:v>
                </c:pt>
                <c:pt idx="14">
                  <c:v>1424.4446043165467</c:v>
                </c:pt>
                <c:pt idx="15">
                  <c:v>1426.6619241192411</c:v>
                </c:pt>
                <c:pt idx="16">
                  <c:v>1431.6989109545164</c:v>
                </c:pt>
                <c:pt idx="17">
                  <c:v>1431.8424574209246</c:v>
                </c:pt>
                <c:pt idx="18">
                  <c:v>1453.2721555174385</c:v>
                </c:pt>
                <c:pt idx="19">
                  <c:v>1447.6119891008173</c:v>
                </c:pt>
                <c:pt idx="20">
                  <c:v>1455.2623633524206</c:v>
                </c:pt>
              </c:numCache>
            </c:numRef>
          </c:val>
          <c:smooth val="0"/>
        </c:ser>
        <c:ser>
          <c:idx val="2"/>
          <c:order val="4"/>
          <c:tx>
            <c:strRef>
              <c:f>'Rear Data'!$AC$4</c:f>
              <c:strCache>
                <c:ptCount val="1"/>
                <c:pt idx="0">
                  <c:v>-2°</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Data'!$AC$33:$AC$53</c:f>
              <c:numCache>
                <c:formatCode>0</c:formatCode>
                <c:ptCount val="21"/>
                <c:pt idx="0">
                  <c:v>0</c:v>
                </c:pt>
                <c:pt idx="1">
                  <c:v>2519.9365079365075</c:v>
                </c:pt>
                <c:pt idx="2">
                  <c:v>1443.6782608695653</c:v>
                </c:pt>
                <c:pt idx="3">
                  <c:v>1359.2351190476193</c:v>
                </c:pt>
                <c:pt idx="4">
                  <c:v>1344.8019093078758</c:v>
                </c:pt>
                <c:pt idx="5">
                  <c:v>1339.955882352941</c:v>
                </c:pt>
                <c:pt idx="6">
                  <c:v>1342.9953198127926</c:v>
                </c:pt>
                <c:pt idx="7">
                  <c:v>1348.6256830601092</c:v>
                </c:pt>
                <c:pt idx="8">
                  <c:v>1359.8031591737545</c:v>
                </c:pt>
                <c:pt idx="9">
                  <c:v>1345.8532608695652</c:v>
                </c:pt>
                <c:pt idx="10">
                  <c:v>1382.9911851126344</c:v>
                </c:pt>
                <c:pt idx="11">
                  <c:v>1389.7151841868822</c:v>
                </c:pt>
                <c:pt idx="12">
                  <c:v>1390.2975893599335</c:v>
                </c:pt>
                <c:pt idx="13">
                  <c:v>1397.5</c:v>
                </c:pt>
                <c:pt idx="14">
                  <c:v>1415.7065139584822</c:v>
                </c:pt>
                <c:pt idx="15">
                  <c:v>1422.9777177582714</c:v>
                </c:pt>
                <c:pt idx="16">
                  <c:v>1424.467731629393</c:v>
                </c:pt>
                <c:pt idx="17">
                  <c:v>1475.5081351689612</c:v>
                </c:pt>
                <c:pt idx="18">
                  <c:v>1431.9099883855984</c:v>
                </c:pt>
                <c:pt idx="19">
                  <c:v>1450.1153427638737</c:v>
                </c:pt>
                <c:pt idx="20">
                  <c:v>1460.8299319727889</c:v>
                </c:pt>
              </c:numCache>
            </c:numRef>
          </c:val>
          <c:smooth val="0"/>
        </c:ser>
        <c:ser>
          <c:idx val="7"/>
          <c:order val="5"/>
          <c:tx>
            <c:strRef>
              <c:f>'Front Data'!$AI$31</c:f>
              <c:strCache>
                <c:ptCount val="1"/>
                <c:pt idx="0">
                  <c:v>-2.5°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Data'!$AI$33:$AI$53</c:f>
              <c:numCache>
                <c:formatCode>0</c:formatCode>
                <c:ptCount val="21"/>
                <c:pt idx="0">
                  <c:v>0</c:v>
                </c:pt>
                <c:pt idx="1">
                  <c:v>3605.5499999999997</c:v>
                </c:pt>
                <c:pt idx="2">
                  <c:v>1528.3641618497109</c:v>
                </c:pt>
                <c:pt idx="3">
                  <c:v>1432.0869565217388</c:v>
                </c:pt>
                <c:pt idx="4">
                  <c:v>1373.3125</c:v>
                </c:pt>
                <c:pt idx="5">
                  <c:v>1321.0783938814529</c:v>
                </c:pt>
                <c:pt idx="6">
                  <c:v>1286.4897959183672</c:v>
                </c:pt>
                <c:pt idx="7">
                  <c:v>1329.9572763684912</c:v>
                </c:pt>
                <c:pt idx="8">
                  <c:v>1334.579383886256</c:v>
                </c:pt>
                <c:pt idx="9">
                  <c:v>1340.043897216274</c:v>
                </c:pt>
                <c:pt idx="10">
                  <c:v>1358.1787072243346</c:v>
                </c:pt>
                <c:pt idx="11">
                  <c:v>1364.6464912280701</c:v>
                </c:pt>
                <c:pt idx="12">
                  <c:v>1366.4444444444443</c:v>
                </c:pt>
                <c:pt idx="13">
                  <c:v>1368.6155015197567</c:v>
                </c:pt>
                <c:pt idx="14">
                  <c:v>1393.1879382889201</c:v>
                </c:pt>
                <c:pt idx="15">
                  <c:v>1376.2029669588671</c:v>
                </c:pt>
                <c:pt idx="16">
                  <c:v>1399.0712054965643</c:v>
                </c:pt>
                <c:pt idx="17">
                  <c:v>1425.1069549970778</c:v>
                </c:pt>
                <c:pt idx="18">
                  <c:v>1426.8881431767338</c:v>
                </c:pt>
                <c:pt idx="19">
                  <c:v>1438.332614555256</c:v>
                </c:pt>
                <c:pt idx="20">
                  <c:v>1450.7999999999997</c:v>
                </c:pt>
              </c:numCache>
            </c:numRef>
          </c:val>
          <c:smooth val="0"/>
        </c:ser>
        <c:ser>
          <c:idx val="3"/>
          <c:order val="6"/>
          <c:tx>
            <c:strRef>
              <c:f>'Rear Data'!$AO$4</c:f>
              <c:strCache>
                <c:ptCount val="1"/>
                <c:pt idx="0">
                  <c:v>-3°</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Data'!$AO$33:$AO$53</c:f>
              <c:numCache>
                <c:formatCode>0</c:formatCode>
                <c:ptCount val="21"/>
                <c:pt idx="0">
                  <c:v>0</c:v>
                </c:pt>
                <c:pt idx="1">
                  <c:v>10421.357142857141</c:v>
                </c:pt>
                <c:pt idx="2">
                  <c:v>1704.6049382716049</c:v>
                </c:pt>
                <c:pt idx="3">
                  <c:v>1450.079207920792</c:v>
                </c:pt>
                <c:pt idx="4">
                  <c:v>1320.1626213592231</c:v>
                </c:pt>
                <c:pt idx="5">
                  <c:v>1350.8292682926831</c:v>
                </c:pt>
                <c:pt idx="6">
                  <c:v>1335.2417061611372</c:v>
                </c:pt>
                <c:pt idx="7">
                  <c:v>1331.8251366120219</c:v>
                </c:pt>
                <c:pt idx="8">
                  <c:v>1299.2615384615385</c:v>
                </c:pt>
                <c:pt idx="9">
                  <c:v>1332.201965065502</c:v>
                </c:pt>
                <c:pt idx="10">
                  <c:v>1346.3163950143817</c:v>
                </c:pt>
                <c:pt idx="11">
                  <c:v>1363.897483690587</c:v>
                </c:pt>
                <c:pt idx="12">
                  <c:v>1364.0669856459331</c:v>
                </c:pt>
                <c:pt idx="13">
                  <c:v>1377.961736571008</c:v>
                </c:pt>
                <c:pt idx="14">
                  <c:v>1370.778785764131</c:v>
                </c:pt>
                <c:pt idx="15">
                  <c:v>1386.6245136186772</c:v>
                </c:pt>
                <c:pt idx="16">
                  <c:v>1393.8968692449355</c:v>
                </c:pt>
                <c:pt idx="17">
                  <c:v>1399.780303030303</c:v>
                </c:pt>
                <c:pt idx="18">
                  <c:v>1403.0900000000001</c:v>
                </c:pt>
                <c:pt idx="19">
                  <c:v>1417.3216052776249</c:v>
                </c:pt>
                <c:pt idx="20">
                  <c:v>1422.7498694516971</c:v>
                </c:pt>
              </c:numCache>
            </c:numRef>
          </c:val>
          <c:smooth val="0"/>
        </c:ser>
        <c:ser>
          <c:idx val="8"/>
          <c:order val="7"/>
          <c:tx>
            <c:strRef>
              <c:f>'Front Data'!$AU$31</c:f>
              <c:strCache>
                <c:ptCount val="1"/>
                <c:pt idx="0">
                  <c:v>-3.5°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Data'!$AU$33:$AU$53</c:f>
              <c:numCache>
                <c:formatCode>0</c:formatCode>
                <c:ptCount val="21"/>
                <c:pt idx="0">
                  <c:v>0</c:v>
                </c:pt>
                <c:pt idx="1">
                  <c:v>1111.1411042944785</c:v>
                </c:pt>
                <c:pt idx="2">
                  <c:v>964.75389408099693</c:v>
                </c:pt>
                <c:pt idx="3">
                  <c:v>1002.0783410138248</c:v>
                </c:pt>
                <c:pt idx="4">
                  <c:v>1027.5575048732944</c:v>
                </c:pt>
                <c:pt idx="5">
                  <c:v>1096.2320872274142</c:v>
                </c:pt>
                <c:pt idx="6">
                  <c:v>1164.7049608355092</c:v>
                </c:pt>
                <c:pt idx="7">
                  <c:v>1190.388489208633</c:v>
                </c:pt>
                <c:pt idx="8">
                  <c:v>1232.895633652822</c:v>
                </c:pt>
                <c:pt idx="9">
                  <c:v>1227.2615992102665</c:v>
                </c:pt>
                <c:pt idx="10">
                  <c:v>1279.3660071942447</c:v>
                </c:pt>
                <c:pt idx="11">
                  <c:v>1289.1414309484194</c:v>
                </c:pt>
                <c:pt idx="12">
                  <c:v>1307.3808411214952</c:v>
                </c:pt>
                <c:pt idx="13">
                  <c:v>1311.3903860160233</c:v>
                </c:pt>
                <c:pt idx="14">
                  <c:v>1332.8844086021504</c:v>
                </c:pt>
                <c:pt idx="15">
                  <c:v>1339.6785486950985</c:v>
                </c:pt>
                <c:pt idx="16">
                  <c:v>1353.2795893719808</c:v>
                </c:pt>
                <c:pt idx="17">
                  <c:v>1362.8245816503174</c:v>
                </c:pt>
                <c:pt idx="18">
                  <c:v>1387.5886524822697</c:v>
                </c:pt>
                <c:pt idx="19">
                  <c:v>1395.3107049608357</c:v>
                </c:pt>
                <c:pt idx="20">
                  <c:v>1391.1161866931479</c:v>
                </c:pt>
              </c:numCache>
            </c:numRef>
          </c:val>
          <c:smooth val="0"/>
        </c:ser>
        <c:ser>
          <c:idx val="4"/>
          <c:order val="8"/>
          <c:tx>
            <c:strRef>
              <c:f>'Rear Data'!#REF!</c:f>
              <c:strCache>
                <c:ptCount val="1"/>
                <c:pt idx="0">
                  <c:v>#REF!</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1705984"/>
        <c:axId val="141707904"/>
      </c:lineChart>
      <c:catAx>
        <c:axId val="1417059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1707904"/>
        <c:crosses val="autoZero"/>
        <c:auto val="1"/>
        <c:lblAlgn val="ctr"/>
        <c:lblOffset val="100"/>
        <c:tickMarkSkip val="1"/>
        <c:noMultiLvlLbl val="0"/>
      </c:catAx>
      <c:valAx>
        <c:axId val="141707904"/>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705984"/>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22psi</a:t>
            </a:r>
          </a:p>
        </c:rich>
      </c:tx>
      <c:layout>
        <c:manualLayout>
          <c:xMode val="edge"/>
          <c:yMode val="edge"/>
          <c:x val="0.37740690511372454"/>
          <c:y val="3.367649043869516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'Rear Data'!$E$4</c:f>
              <c:strCache>
                <c:ptCount val="1"/>
                <c:pt idx="0">
                  <c:v>0°</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Data'!$C$33:$C$53</c:f>
              <c:numCache>
                <c:formatCode>0.00</c:formatCode>
                <c:ptCount val="21"/>
                <c:pt idx="0">
                  <c:v>0</c:v>
                </c:pt>
                <c:pt idx="1">
                  <c:v>0.74</c:v>
                </c:pt>
                <c:pt idx="2">
                  <c:v>2.23</c:v>
                </c:pt>
                <c:pt idx="3">
                  <c:v>3.09</c:v>
                </c:pt>
                <c:pt idx="4">
                  <c:v>4.34</c:v>
                </c:pt>
                <c:pt idx="5">
                  <c:v>4.99</c:v>
                </c:pt>
                <c:pt idx="6">
                  <c:v>6.19</c:v>
                </c:pt>
                <c:pt idx="7">
                  <c:v>7.42</c:v>
                </c:pt>
                <c:pt idx="8">
                  <c:v>8.19</c:v>
                </c:pt>
                <c:pt idx="9">
                  <c:v>9.18</c:v>
                </c:pt>
                <c:pt idx="10">
                  <c:v>9.8699999999999992</c:v>
                </c:pt>
                <c:pt idx="11">
                  <c:v>11</c:v>
                </c:pt>
                <c:pt idx="12">
                  <c:v>11.86</c:v>
                </c:pt>
                <c:pt idx="13">
                  <c:v>12.73</c:v>
                </c:pt>
                <c:pt idx="14">
                  <c:v>13.61</c:v>
                </c:pt>
                <c:pt idx="15">
                  <c:v>14.69</c:v>
                </c:pt>
                <c:pt idx="16">
                  <c:v>15.57</c:v>
                </c:pt>
                <c:pt idx="17">
                  <c:v>16.399999999999999</c:v>
                </c:pt>
                <c:pt idx="18">
                  <c:v>17.23</c:v>
                </c:pt>
                <c:pt idx="19">
                  <c:v>17.88</c:v>
                </c:pt>
                <c:pt idx="20">
                  <c:v>18.18</c:v>
                </c:pt>
              </c:numCache>
            </c:numRef>
          </c:val>
          <c:smooth val="0"/>
        </c:ser>
        <c:ser>
          <c:idx val="5"/>
          <c:order val="1"/>
          <c:tx>
            <c:strRef>
              <c:f>'Front Data'!$K$31</c:f>
              <c:strCache>
                <c:ptCount val="1"/>
                <c:pt idx="0">
                  <c:v>-0.5°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Data'!$I$33:$I$52</c:f>
              <c:numCache>
                <c:formatCode>0.00</c:formatCode>
                <c:ptCount val="20"/>
                <c:pt idx="0">
                  <c:v>0</c:v>
                </c:pt>
                <c:pt idx="1">
                  <c:v>0.54</c:v>
                </c:pt>
                <c:pt idx="2">
                  <c:v>2.23</c:v>
                </c:pt>
                <c:pt idx="3">
                  <c:v>3.09</c:v>
                </c:pt>
                <c:pt idx="4">
                  <c:v>4.34</c:v>
                </c:pt>
                <c:pt idx="5">
                  <c:v>4.99</c:v>
                </c:pt>
                <c:pt idx="6">
                  <c:v>6.19</c:v>
                </c:pt>
                <c:pt idx="7">
                  <c:v>6.62</c:v>
                </c:pt>
                <c:pt idx="8">
                  <c:v>8.19</c:v>
                </c:pt>
                <c:pt idx="9">
                  <c:v>9.18</c:v>
                </c:pt>
                <c:pt idx="10">
                  <c:v>9.8699999999999992</c:v>
                </c:pt>
                <c:pt idx="11">
                  <c:v>11</c:v>
                </c:pt>
                <c:pt idx="12">
                  <c:v>11.86</c:v>
                </c:pt>
                <c:pt idx="13">
                  <c:v>12.73</c:v>
                </c:pt>
                <c:pt idx="14">
                  <c:v>13.61</c:v>
                </c:pt>
                <c:pt idx="15">
                  <c:v>14.69</c:v>
                </c:pt>
                <c:pt idx="16">
                  <c:v>15.57</c:v>
                </c:pt>
                <c:pt idx="17">
                  <c:v>16.399999999999999</c:v>
                </c:pt>
                <c:pt idx="18">
                  <c:v>17.23</c:v>
                </c:pt>
                <c:pt idx="19">
                  <c:v>17.88</c:v>
                </c:pt>
              </c:numCache>
            </c:numRef>
          </c:val>
          <c:smooth val="0"/>
        </c:ser>
        <c:ser>
          <c:idx val="1"/>
          <c:order val="2"/>
          <c:tx>
            <c:strRef>
              <c:f>'Rear Data'!$Q$4</c:f>
              <c:strCache>
                <c:ptCount val="1"/>
                <c:pt idx="0">
                  <c:v>-1°</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Data'!$O$33:$O$53</c:f>
              <c:numCache>
                <c:formatCode>0.00</c:formatCode>
                <c:ptCount val="21"/>
                <c:pt idx="0">
                  <c:v>0</c:v>
                </c:pt>
                <c:pt idx="1">
                  <c:v>0.61</c:v>
                </c:pt>
                <c:pt idx="2">
                  <c:v>1.77</c:v>
                </c:pt>
                <c:pt idx="3">
                  <c:v>2.93</c:v>
                </c:pt>
                <c:pt idx="4">
                  <c:v>4.09</c:v>
                </c:pt>
                <c:pt idx="5">
                  <c:v>5.0999999999999996</c:v>
                </c:pt>
                <c:pt idx="6">
                  <c:v>6.2</c:v>
                </c:pt>
                <c:pt idx="7">
                  <c:v>6.96</c:v>
                </c:pt>
                <c:pt idx="8">
                  <c:v>8.26</c:v>
                </c:pt>
                <c:pt idx="9">
                  <c:v>8.68</c:v>
                </c:pt>
                <c:pt idx="10">
                  <c:v>10.18</c:v>
                </c:pt>
                <c:pt idx="11">
                  <c:v>11.39</c:v>
                </c:pt>
                <c:pt idx="12">
                  <c:v>12.11</c:v>
                </c:pt>
                <c:pt idx="13">
                  <c:v>13.15</c:v>
                </c:pt>
                <c:pt idx="14">
                  <c:v>14.08</c:v>
                </c:pt>
                <c:pt idx="15">
                  <c:v>14.93</c:v>
                </c:pt>
                <c:pt idx="16">
                  <c:v>15.76</c:v>
                </c:pt>
                <c:pt idx="17">
                  <c:v>16.55</c:v>
                </c:pt>
                <c:pt idx="18">
                  <c:v>17.34</c:v>
                </c:pt>
                <c:pt idx="19">
                  <c:v>17.72</c:v>
                </c:pt>
                <c:pt idx="20">
                  <c:v>18.559999999999999</c:v>
                </c:pt>
              </c:numCache>
            </c:numRef>
          </c:val>
          <c:smooth val="0"/>
        </c:ser>
        <c:ser>
          <c:idx val="6"/>
          <c:order val="3"/>
          <c:tx>
            <c:strRef>
              <c:f>'Front Data'!$W$31</c:f>
              <c:strCache>
                <c:ptCount val="1"/>
                <c:pt idx="0">
                  <c:v>-1.5°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Data'!$U$33:$U$53</c:f>
              <c:numCache>
                <c:formatCode>0.00</c:formatCode>
                <c:ptCount val="21"/>
                <c:pt idx="0">
                  <c:v>0</c:v>
                </c:pt>
                <c:pt idx="1">
                  <c:v>0.68</c:v>
                </c:pt>
                <c:pt idx="2">
                  <c:v>2.1</c:v>
                </c:pt>
                <c:pt idx="3">
                  <c:v>3.32</c:v>
                </c:pt>
                <c:pt idx="4">
                  <c:v>3.76</c:v>
                </c:pt>
                <c:pt idx="5">
                  <c:v>5.29</c:v>
                </c:pt>
                <c:pt idx="6">
                  <c:v>6.36</c:v>
                </c:pt>
                <c:pt idx="7">
                  <c:v>7.26</c:v>
                </c:pt>
                <c:pt idx="8">
                  <c:v>8.11</c:v>
                </c:pt>
                <c:pt idx="9">
                  <c:v>9.1</c:v>
                </c:pt>
                <c:pt idx="10">
                  <c:v>10.1</c:v>
                </c:pt>
                <c:pt idx="11">
                  <c:v>10.99</c:v>
                </c:pt>
                <c:pt idx="12">
                  <c:v>11.88</c:v>
                </c:pt>
                <c:pt idx="13">
                  <c:v>12.99</c:v>
                </c:pt>
                <c:pt idx="14">
                  <c:v>13.9</c:v>
                </c:pt>
                <c:pt idx="15">
                  <c:v>14.76</c:v>
                </c:pt>
                <c:pt idx="16">
                  <c:v>15.61</c:v>
                </c:pt>
                <c:pt idx="17">
                  <c:v>16.440000000000001</c:v>
                </c:pt>
                <c:pt idx="18">
                  <c:v>17.489999999999998</c:v>
                </c:pt>
                <c:pt idx="19">
                  <c:v>18.350000000000001</c:v>
                </c:pt>
                <c:pt idx="20">
                  <c:v>19.21</c:v>
                </c:pt>
              </c:numCache>
            </c:numRef>
          </c:val>
          <c:smooth val="0"/>
        </c:ser>
        <c:ser>
          <c:idx val="2"/>
          <c:order val="4"/>
          <c:tx>
            <c:strRef>
              <c:f>'Rear Data'!$AC$4</c:f>
              <c:strCache>
                <c:ptCount val="1"/>
                <c:pt idx="0">
                  <c:v>-2°</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Data'!$AA$33:$AA$53</c:f>
              <c:numCache>
                <c:formatCode>0.00</c:formatCode>
                <c:ptCount val="21"/>
                <c:pt idx="0">
                  <c:v>0</c:v>
                </c:pt>
                <c:pt idx="1">
                  <c:v>0.63</c:v>
                </c:pt>
                <c:pt idx="2">
                  <c:v>2.2999999999999998</c:v>
                </c:pt>
                <c:pt idx="3">
                  <c:v>3.36</c:v>
                </c:pt>
                <c:pt idx="4">
                  <c:v>4.1900000000000004</c:v>
                </c:pt>
                <c:pt idx="5">
                  <c:v>5.44</c:v>
                </c:pt>
                <c:pt idx="6">
                  <c:v>6.41</c:v>
                </c:pt>
                <c:pt idx="7">
                  <c:v>7.32</c:v>
                </c:pt>
                <c:pt idx="8">
                  <c:v>8.23</c:v>
                </c:pt>
                <c:pt idx="9">
                  <c:v>9.1999999999999993</c:v>
                </c:pt>
                <c:pt idx="10">
                  <c:v>10.210000000000001</c:v>
                </c:pt>
                <c:pt idx="11">
                  <c:v>11.13</c:v>
                </c:pt>
                <c:pt idx="12">
                  <c:v>12.03</c:v>
                </c:pt>
                <c:pt idx="13">
                  <c:v>12.84</c:v>
                </c:pt>
                <c:pt idx="14">
                  <c:v>13.97</c:v>
                </c:pt>
                <c:pt idx="15">
                  <c:v>14.81</c:v>
                </c:pt>
                <c:pt idx="16">
                  <c:v>15.65</c:v>
                </c:pt>
                <c:pt idx="17">
                  <c:v>15.98</c:v>
                </c:pt>
                <c:pt idx="18">
                  <c:v>17.22</c:v>
                </c:pt>
                <c:pt idx="19">
                  <c:v>18.38</c:v>
                </c:pt>
                <c:pt idx="20">
                  <c:v>19.11</c:v>
                </c:pt>
              </c:numCache>
            </c:numRef>
          </c:val>
          <c:smooth val="0"/>
        </c:ser>
        <c:ser>
          <c:idx val="7"/>
          <c:order val="5"/>
          <c:tx>
            <c:strRef>
              <c:f>'Front Data'!$AI$31</c:f>
              <c:strCache>
                <c:ptCount val="1"/>
                <c:pt idx="0">
                  <c:v>-2.5°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Data'!$AG$33:$AG$53</c:f>
              <c:numCache>
                <c:formatCode>0.00</c:formatCode>
                <c:ptCount val="21"/>
                <c:pt idx="0">
                  <c:v>0</c:v>
                </c:pt>
                <c:pt idx="1">
                  <c:v>0.4</c:v>
                </c:pt>
                <c:pt idx="2">
                  <c:v>1.73</c:v>
                </c:pt>
                <c:pt idx="3">
                  <c:v>2.99</c:v>
                </c:pt>
                <c:pt idx="4">
                  <c:v>4.16</c:v>
                </c:pt>
                <c:pt idx="5">
                  <c:v>5.23</c:v>
                </c:pt>
                <c:pt idx="6">
                  <c:v>6.37</c:v>
                </c:pt>
                <c:pt idx="7">
                  <c:v>7.49</c:v>
                </c:pt>
                <c:pt idx="8">
                  <c:v>8.44</c:v>
                </c:pt>
                <c:pt idx="9">
                  <c:v>9.34</c:v>
                </c:pt>
                <c:pt idx="10">
                  <c:v>10.52</c:v>
                </c:pt>
                <c:pt idx="11">
                  <c:v>11.4</c:v>
                </c:pt>
                <c:pt idx="12">
                  <c:v>12.33</c:v>
                </c:pt>
                <c:pt idx="13">
                  <c:v>13.16</c:v>
                </c:pt>
                <c:pt idx="14">
                  <c:v>14.26</c:v>
                </c:pt>
                <c:pt idx="15">
                  <c:v>14.83</c:v>
                </c:pt>
                <c:pt idx="16">
                  <c:v>16.010000000000002</c:v>
                </c:pt>
                <c:pt idx="17">
                  <c:v>17.11</c:v>
                </c:pt>
                <c:pt idx="18">
                  <c:v>17.88</c:v>
                </c:pt>
                <c:pt idx="19">
                  <c:v>18.55</c:v>
                </c:pt>
                <c:pt idx="20">
                  <c:v>19.350000000000001</c:v>
                </c:pt>
              </c:numCache>
            </c:numRef>
          </c:val>
          <c:smooth val="0"/>
        </c:ser>
        <c:ser>
          <c:idx val="3"/>
          <c:order val="6"/>
          <c:tx>
            <c:strRef>
              <c:f>'Rear Data'!$AO$4</c:f>
              <c:strCache>
                <c:ptCount val="1"/>
                <c:pt idx="0">
                  <c:v>-3°</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Data'!$AM$33:$AM$53</c:f>
              <c:numCache>
                <c:formatCode>0.00</c:formatCode>
                <c:ptCount val="21"/>
                <c:pt idx="0">
                  <c:v>0</c:v>
                </c:pt>
                <c:pt idx="1">
                  <c:v>0.14000000000000001</c:v>
                </c:pt>
                <c:pt idx="2">
                  <c:v>1.62</c:v>
                </c:pt>
                <c:pt idx="3">
                  <c:v>3.03</c:v>
                </c:pt>
                <c:pt idx="4">
                  <c:v>4.12</c:v>
                </c:pt>
                <c:pt idx="5">
                  <c:v>5.33</c:v>
                </c:pt>
                <c:pt idx="6">
                  <c:v>6.33</c:v>
                </c:pt>
                <c:pt idx="7">
                  <c:v>7.32</c:v>
                </c:pt>
                <c:pt idx="8">
                  <c:v>8.4499999999999993</c:v>
                </c:pt>
                <c:pt idx="9">
                  <c:v>9.16</c:v>
                </c:pt>
                <c:pt idx="10">
                  <c:v>10.43</c:v>
                </c:pt>
                <c:pt idx="11">
                  <c:v>10.73</c:v>
                </c:pt>
                <c:pt idx="12">
                  <c:v>12.54</c:v>
                </c:pt>
                <c:pt idx="13">
                  <c:v>13.59</c:v>
                </c:pt>
                <c:pt idx="14">
                  <c:v>14.33</c:v>
                </c:pt>
                <c:pt idx="15">
                  <c:v>15.42</c:v>
                </c:pt>
                <c:pt idx="16">
                  <c:v>16.29</c:v>
                </c:pt>
                <c:pt idx="17">
                  <c:v>17.16</c:v>
                </c:pt>
                <c:pt idx="18">
                  <c:v>18</c:v>
                </c:pt>
                <c:pt idx="19">
                  <c:v>18.190000000000001</c:v>
                </c:pt>
                <c:pt idx="20">
                  <c:v>19.149999999999999</c:v>
                </c:pt>
              </c:numCache>
            </c:numRef>
          </c:val>
          <c:smooth val="0"/>
        </c:ser>
        <c:ser>
          <c:idx val="8"/>
          <c:order val="7"/>
          <c:tx>
            <c:strRef>
              <c:f>'Front Data'!$AU$31</c:f>
              <c:strCache>
                <c:ptCount val="1"/>
                <c:pt idx="0">
                  <c:v>-3.5°</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Data'!$AS$33:$AS$53</c:f>
              <c:numCache>
                <c:formatCode>0.00</c:formatCode>
                <c:ptCount val="21"/>
                <c:pt idx="0">
                  <c:v>0</c:v>
                </c:pt>
                <c:pt idx="1">
                  <c:v>1.63</c:v>
                </c:pt>
                <c:pt idx="2">
                  <c:v>3.21</c:v>
                </c:pt>
                <c:pt idx="3">
                  <c:v>4.34</c:v>
                </c:pt>
                <c:pt idx="4">
                  <c:v>5.13</c:v>
                </c:pt>
                <c:pt idx="5">
                  <c:v>6.42</c:v>
                </c:pt>
                <c:pt idx="6">
                  <c:v>7.66</c:v>
                </c:pt>
                <c:pt idx="7">
                  <c:v>8.34</c:v>
                </c:pt>
                <c:pt idx="8">
                  <c:v>9.39</c:v>
                </c:pt>
                <c:pt idx="9">
                  <c:v>10.130000000000001</c:v>
                </c:pt>
                <c:pt idx="10">
                  <c:v>11.12</c:v>
                </c:pt>
                <c:pt idx="11">
                  <c:v>12.02</c:v>
                </c:pt>
                <c:pt idx="12">
                  <c:v>12.84</c:v>
                </c:pt>
                <c:pt idx="13">
                  <c:v>13.73</c:v>
                </c:pt>
                <c:pt idx="14">
                  <c:v>14.88</c:v>
                </c:pt>
                <c:pt idx="15">
                  <c:v>15.71</c:v>
                </c:pt>
                <c:pt idx="16">
                  <c:v>16.559999999999999</c:v>
                </c:pt>
                <c:pt idx="17">
                  <c:v>17.329999999999998</c:v>
                </c:pt>
                <c:pt idx="18">
                  <c:v>18.329999999999998</c:v>
                </c:pt>
                <c:pt idx="19">
                  <c:v>19.149999999999999</c:v>
                </c:pt>
                <c:pt idx="20">
                  <c:v>20.14</c:v>
                </c:pt>
              </c:numCache>
            </c:numRef>
          </c:val>
          <c:smooth val="0"/>
        </c:ser>
        <c:ser>
          <c:idx val="4"/>
          <c:order val="8"/>
          <c:tx>
            <c:strRef>
              <c:f>'Rear Data'!#REF!</c:f>
              <c:strCache>
                <c:ptCount val="1"/>
                <c:pt idx="0">
                  <c:v>#REF!</c:v>
                </c:pt>
              </c:strCache>
            </c:strRef>
          </c:tx>
          <c:marker>
            <c:symbol val="none"/>
          </c:marker>
          <c:cat>
            <c:numRef>
              <c:f>'Rear Data'!$M$7:$M$27</c:f>
              <c:numCache>
                <c:formatCode>0.0</c:formatCode>
                <c:ptCount val="21"/>
                <c:pt idx="0">
                  <c:v>0</c:v>
                </c:pt>
                <c:pt idx="1">
                  <c:v>26.8</c:v>
                </c:pt>
                <c:pt idx="2">
                  <c:v>47.2</c:v>
                </c:pt>
                <c:pt idx="3">
                  <c:v>76.400000000000006</c:v>
                </c:pt>
                <c:pt idx="4">
                  <c:v>100.9</c:v>
                </c:pt>
                <c:pt idx="5">
                  <c:v>124.9</c:v>
                </c:pt>
                <c:pt idx="6">
                  <c:v>147.69999999999999</c:v>
                </c:pt>
                <c:pt idx="7">
                  <c:v>178.8</c:v>
                </c:pt>
                <c:pt idx="8">
                  <c:v>201.9</c:v>
                </c:pt>
                <c:pt idx="9">
                  <c:v>223.8</c:v>
                </c:pt>
                <c:pt idx="10">
                  <c:v>246.2</c:v>
                </c:pt>
                <c:pt idx="11">
                  <c:v>279</c:v>
                </c:pt>
                <c:pt idx="12">
                  <c:v>301.2</c:v>
                </c:pt>
                <c:pt idx="13">
                  <c:v>323.8</c:v>
                </c:pt>
                <c:pt idx="14">
                  <c:v>356</c:v>
                </c:pt>
                <c:pt idx="15">
                  <c:v>366.5</c:v>
                </c:pt>
                <c:pt idx="16">
                  <c:v>401.6</c:v>
                </c:pt>
                <c:pt idx="17">
                  <c:v>435.2</c:v>
                </c:pt>
                <c:pt idx="18">
                  <c:v>456.3</c:v>
                </c:pt>
                <c:pt idx="19">
                  <c:v>477.3</c:v>
                </c:pt>
                <c:pt idx="20">
                  <c:v>499.6</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0658560"/>
        <c:axId val="140673024"/>
      </c:lineChart>
      <c:catAx>
        <c:axId val="1406585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5946756655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0673024"/>
        <c:crosses val="autoZero"/>
        <c:auto val="1"/>
        <c:lblAlgn val="ctr"/>
        <c:lblOffset val="100"/>
        <c:tickMarkSkip val="1"/>
        <c:noMultiLvlLbl val="0"/>
      </c:catAx>
      <c:valAx>
        <c:axId val="1406730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02849643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658560"/>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9025121861"/>
          <c:w val="7.7343616109682947E-2"/>
          <c:h val="0.5162975936419163"/>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20psi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'Rear Data'!$E$4</c:f>
              <c:strCache>
                <c:ptCount val="1"/>
                <c:pt idx="0">
                  <c:v>0°</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Data'!$E$59:$E$79</c:f>
              <c:numCache>
                <c:formatCode>0</c:formatCode>
                <c:ptCount val="21"/>
                <c:pt idx="0">
                  <c:v>0</c:v>
                </c:pt>
                <c:pt idx="1">
                  <c:v>2203.117647058823</c:v>
                </c:pt>
                <c:pt idx="2">
                  <c:v>1428.5555555555557</c:v>
                </c:pt>
                <c:pt idx="3">
                  <c:v>1324.9715189873418</c:v>
                </c:pt>
                <c:pt idx="4">
                  <c:v>1296.9837587006962</c:v>
                </c:pt>
                <c:pt idx="5">
                  <c:v>1245.5091240875911</c:v>
                </c:pt>
                <c:pt idx="6">
                  <c:v>1283.3498498498498</c:v>
                </c:pt>
                <c:pt idx="7">
                  <c:v>1283.4406779661017</c:v>
                </c:pt>
                <c:pt idx="8">
                  <c:v>1280.8531791907512</c:v>
                </c:pt>
                <c:pt idx="9">
                  <c:v>1301.1206896551726</c:v>
                </c:pt>
                <c:pt idx="10">
                  <c:v>1305.3685185185182</c:v>
                </c:pt>
                <c:pt idx="11">
                  <c:v>1310.6765957446808</c:v>
                </c:pt>
                <c:pt idx="12">
                  <c:v>1315.6843354430378</c:v>
                </c:pt>
                <c:pt idx="13">
                  <c:v>1315.3183492999262</c:v>
                </c:pt>
                <c:pt idx="14">
                  <c:v>1330.5933917734321</c:v>
                </c:pt>
                <c:pt idx="15">
                  <c:v>1346.7610729881471</c:v>
                </c:pt>
                <c:pt idx="16">
                  <c:v>1328.5063063063064</c:v>
                </c:pt>
                <c:pt idx="17">
                  <c:v>1360.0251396648046</c:v>
                </c:pt>
                <c:pt idx="18">
                  <c:v>1354.7071734475373</c:v>
                </c:pt>
                <c:pt idx="19">
                  <c:v>1363.3658661216148</c:v>
                </c:pt>
                <c:pt idx="20">
                  <c:v>1367.110677718186</c:v>
                </c:pt>
              </c:numCache>
            </c:numRef>
          </c:val>
          <c:smooth val="0"/>
        </c:ser>
        <c:ser>
          <c:idx val="5"/>
          <c:order val="1"/>
          <c:tx>
            <c:strRef>
              <c:f>'Rear Data'!$K$56</c:f>
              <c:strCache>
                <c:ptCount val="1"/>
                <c:pt idx="0">
                  <c:v>-0.5°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Data'!$K$59:$K$79</c:f>
              <c:numCache>
                <c:formatCode>0</c:formatCode>
                <c:ptCount val="21"/>
                <c:pt idx="0">
                  <c:v>0</c:v>
                </c:pt>
                <c:pt idx="1">
                  <c:v>3463.0731707317073</c:v>
                </c:pt>
                <c:pt idx="2">
                  <c:v>1254.6444444444444</c:v>
                </c:pt>
                <c:pt idx="3">
                  <c:v>1237.2103746397693</c:v>
                </c:pt>
                <c:pt idx="4">
                  <c:v>1247.4653679653679</c:v>
                </c:pt>
                <c:pt idx="5">
                  <c:v>1257.2454873646209</c:v>
                </c:pt>
                <c:pt idx="6">
                  <c:v>1285.4500745156483</c:v>
                </c:pt>
                <c:pt idx="7">
                  <c:v>1295.8305084745764</c:v>
                </c:pt>
                <c:pt idx="8">
                  <c:v>1308.4789227166277</c:v>
                </c:pt>
                <c:pt idx="9">
                  <c:v>1295.943455497382</c:v>
                </c:pt>
                <c:pt idx="10">
                  <c:v>1331.9512195121952</c:v>
                </c:pt>
                <c:pt idx="11">
                  <c:v>1330.9294926913153</c:v>
                </c:pt>
                <c:pt idx="12">
                  <c:v>1329.9578696343403</c:v>
                </c:pt>
                <c:pt idx="13">
                  <c:v>1332.2001488095239</c:v>
                </c:pt>
                <c:pt idx="14">
                  <c:v>1337.9716024340771</c:v>
                </c:pt>
                <c:pt idx="15">
                  <c:v>1328.9502943100065</c:v>
                </c:pt>
                <c:pt idx="16">
                  <c:v>1349.4266747133372</c:v>
                </c:pt>
                <c:pt idx="17">
                  <c:v>1390.8924349881795</c:v>
                </c:pt>
                <c:pt idx="18">
                  <c:v>1375.7207792207791</c:v>
                </c:pt>
                <c:pt idx="19">
                  <c:v>1379.5796277145812</c:v>
                </c:pt>
                <c:pt idx="20">
                  <c:v>1378.8300589390963</c:v>
                </c:pt>
              </c:numCache>
            </c:numRef>
          </c:val>
          <c:smooth val="0"/>
        </c:ser>
        <c:ser>
          <c:idx val="1"/>
          <c:order val="2"/>
          <c:tx>
            <c:strRef>
              <c:f>'Rear Data'!$Q$4</c:f>
              <c:strCache>
                <c:ptCount val="1"/>
                <c:pt idx="0">
                  <c:v>-1°</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Data'!$Q$59:$Q$79</c:f>
              <c:numCache>
                <c:formatCode>0</c:formatCode>
                <c:ptCount val="21"/>
                <c:pt idx="0">
                  <c:v>0</c:v>
                </c:pt>
                <c:pt idx="1">
                  <c:v>1717.7604166666667</c:v>
                </c:pt>
                <c:pt idx="2">
                  <c:v>1277.7142857142858</c:v>
                </c:pt>
                <c:pt idx="3">
                  <c:v>1239.9348441926345</c:v>
                </c:pt>
                <c:pt idx="4">
                  <c:v>1263.8768267223381</c:v>
                </c:pt>
                <c:pt idx="5">
                  <c:v>1262.7769784172663</c:v>
                </c:pt>
                <c:pt idx="6">
                  <c:v>1278.3014705882351</c:v>
                </c:pt>
                <c:pt idx="7">
                  <c:v>1286.4166666666667</c:v>
                </c:pt>
                <c:pt idx="8">
                  <c:v>1294.9634285714285</c:v>
                </c:pt>
                <c:pt idx="9">
                  <c:v>1304.7211238293446</c:v>
                </c:pt>
                <c:pt idx="10">
                  <c:v>1315.1427255985268</c:v>
                </c:pt>
                <c:pt idx="11">
                  <c:v>1319.9399323181051</c:v>
                </c:pt>
                <c:pt idx="12">
                  <c:v>1319.8367346938776</c:v>
                </c:pt>
                <c:pt idx="13">
                  <c:v>1323.8396778916544</c:v>
                </c:pt>
                <c:pt idx="14">
                  <c:v>1376.9514632405426</c:v>
                </c:pt>
                <c:pt idx="15">
                  <c:v>1347.570247933884</c:v>
                </c:pt>
                <c:pt idx="16">
                  <c:v>1352.9957780458385</c:v>
                </c:pt>
                <c:pt idx="17">
                  <c:v>1352.1411428571428</c:v>
                </c:pt>
                <c:pt idx="18">
                  <c:v>1404.2481751824819</c:v>
                </c:pt>
                <c:pt idx="19">
                  <c:v>1355.6988014590929</c:v>
                </c:pt>
                <c:pt idx="20">
                  <c:v>1341.7110228401191</c:v>
                </c:pt>
              </c:numCache>
            </c:numRef>
          </c:val>
          <c:smooth val="0"/>
        </c:ser>
        <c:ser>
          <c:idx val="6"/>
          <c:order val="3"/>
          <c:tx>
            <c:strRef>
              <c:f>'Rear Data'!$W$56</c:f>
              <c:strCache>
                <c:ptCount val="1"/>
                <c:pt idx="0">
                  <c:v>-1.5°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Data'!$W$59:$W$79</c:f>
              <c:numCache>
                <c:formatCode>0</c:formatCode>
                <c:ptCount val="21"/>
                <c:pt idx="0">
                  <c:v>0</c:v>
                </c:pt>
                <c:pt idx="1">
                  <c:v>2194.2835820895521</c:v>
                </c:pt>
                <c:pt idx="2">
                  <c:v>1232.7201492537313</c:v>
                </c:pt>
                <c:pt idx="3">
                  <c:v>1225.9886363636365</c:v>
                </c:pt>
                <c:pt idx="4">
                  <c:v>1243.1673913043478</c:v>
                </c:pt>
                <c:pt idx="5">
                  <c:v>1252.9657657657658</c:v>
                </c:pt>
                <c:pt idx="6">
                  <c:v>1256.0246913580245</c:v>
                </c:pt>
                <c:pt idx="7">
                  <c:v>1287.7222222222224</c:v>
                </c:pt>
                <c:pt idx="8">
                  <c:v>1313.0872483221478</c:v>
                </c:pt>
                <c:pt idx="9">
                  <c:v>1278.7845360824745</c:v>
                </c:pt>
                <c:pt idx="10">
                  <c:v>1327.7532110091743</c:v>
                </c:pt>
                <c:pt idx="11">
                  <c:v>1320.4047822374041</c:v>
                </c:pt>
                <c:pt idx="12">
                  <c:v>1338.0567139282734</c:v>
                </c:pt>
                <c:pt idx="13">
                  <c:v>1335.8604483007953</c:v>
                </c:pt>
                <c:pt idx="14">
                  <c:v>1340.4630508474575</c:v>
                </c:pt>
                <c:pt idx="15">
                  <c:v>1339.7461734693877</c:v>
                </c:pt>
                <c:pt idx="16">
                  <c:v>1341.9367469879517</c:v>
                </c:pt>
                <c:pt idx="17">
                  <c:v>1354.7418447694035</c:v>
                </c:pt>
                <c:pt idx="18">
                  <c:v>1366.7444981213098</c:v>
                </c:pt>
                <c:pt idx="19">
                  <c:v>1379.2905894519131</c:v>
                </c:pt>
                <c:pt idx="20">
                  <c:v>1387.2091310751102</c:v>
                </c:pt>
              </c:numCache>
            </c:numRef>
          </c:val>
          <c:smooth val="0"/>
        </c:ser>
        <c:ser>
          <c:idx val="2"/>
          <c:order val="4"/>
          <c:tx>
            <c:strRef>
              <c:f>'Rear Data'!$AC$4</c:f>
              <c:strCache>
                <c:ptCount val="1"/>
                <c:pt idx="0">
                  <c:v>-2°</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Data'!$AC$59:$AC$79</c:f>
              <c:numCache>
                <c:formatCode>0</c:formatCode>
                <c:ptCount val="21"/>
                <c:pt idx="0">
                  <c:v>0</c:v>
                </c:pt>
                <c:pt idx="1">
                  <c:v>2422.3333333333335</c:v>
                </c:pt>
                <c:pt idx="2">
                  <c:v>1417.4642857142858</c:v>
                </c:pt>
                <c:pt idx="3">
                  <c:v>1353.0934579439252</c:v>
                </c:pt>
                <c:pt idx="4">
                  <c:v>1301.7981859410429</c:v>
                </c:pt>
                <c:pt idx="5">
                  <c:v>1277.279491833031</c:v>
                </c:pt>
                <c:pt idx="6">
                  <c:v>1234.1449925261581</c:v>
                </c:pt>
                <c:pt idx="7">
                  <c:v>1270.132911392405</c:v>
                </c:pt>
                <c:pt idx="8">
                  <c:v>1280.7787810383747</c:v>
                </c:pt>
                <c:pt idx="9">
                  <c:v>1283.8195718654433</c:v>
                </c:pt>
                <c:pt idx="10">
                  <c:v>1285.8554216867469</c:v>
                </c:pt>
                <c:pt idx="11">
                  <c:v>1299.2346600331675</c:v>
                </c:pt>
                <c:pt idx="12">
                  <c:v>1305.0516576715497</c:v>
                </c:pt>
                <c:pt idx="13">
                  <c:v>1306.6122302158271</c:v>
                </c:pt>
                <c:pt idx="14">
                  <c:v>1310.0027045300878</c:v>
                </c:pt>
                <c:pt idx="15">
                  <c:v>1313.2402804333972</c:v>
                </c:pt>
                <c:pt idx="16">
                  <c:v>1329.8976936723832</c:v>
                </c:pt>
                <c:pt idx="17">
                  <c:v>1355.1327040533038</c:v>
                </c:pt>
                <c:pt idx="18">
                  <c:v>1337.0513918629549</c:v>
                </c:pt>
                <c:pt idx="19">
                  <c:v>1368.8295633876905</c:v>
                </c:pt>
                <c:pt idx="20">
                  <c:v>1351.7788894447224</c:v>
                </c:pt>
              </c:numCache>
            </c:numRef>
          </c:val>
          <c:smooth val="0"/>
        </c:ser>
        <c:ser>
          <c:idx val="7"/>
          <c:order val="5"/>
          <c:tx>
            <c:strRef>
              <c:f>'Rear Data'!$AI$56</c:f>
              <c:strCache>
                <c:ptCount val="1"/>
                <c:pt idx="0">
                  <c:v>-2.5°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Data'!$AI$59:$AI$79</c:f>
              <c:numCache>
                <c:formatCode>0</c:formatCode>
                <c:ptCount val="21"/>
                <c:pt idx="0">
                  <c:v>0</c:v>
                </c:pt>
                <c:pt idx="1">
                  <c:v>2765.0535714285711</c:v>
                </c:pt>
                <c:pt idx="2">
                  <c:v>1533.513368983957</c:v>
                </c:pt>
                <c:pt idx="3">
                  <c:v>1345.3266666666666</c:v>
                </c:pt>
                <c:pt idx="4">
                  <c:v>1271.4509803921569</c:v>
                </c:pt>
                <c:pt idx="5">
                  <c:v>1258.9087893864014</c:v>
                </c:pt>
                <c:pt idx="6">
                  <c:v>1227.672035139092</c:v>
                </c:pt>
                <c:pt idx="7">
                  <c:v>1259.8587105624142</c:v>
                </c:pt>
                <c:pt idx="8">
                  <c:v>1255.6094091903719</c:v>
                </c:pt>
                <c:pt idx="9">
                  <c:v>1273.8226120857701</c:v>
                </c:pt>
                <c:pt idx="10">
                  <c:v>1269.0262919310969</c:v>
                </c:pt>
                <c:pt idx="11">
                  <c:v>1281.3648979591837</c:v>
                </c:pt>
                <c:pt idx="12">
                  <c:v>1286.4599697885196</c:v>
                </c:pt>
                <c:pt idx="13">
                  <c:v>1286.0550458715595</c:v>
                </c:pt>
                <c:pt idx="14">
                  <c:v>1293.8651685393259</c:v>
                </c:pt>
                <c:pt idx="15">
                  <c:v>1297.6910569105692</c:v>
                </c:pt>
                <c:pt idx="16">
                  <c:v>1318.7584400465657</c:v>
                </c:pt>
                <c:pt idx="17">
                  <c:v>1320.7956929872996</c:v>
                </c:pt>
                <c:pt idx="18">
                  <c:v>1326.3357933579339</c:v>
                </c:pt>
                <c:pt idx="19">
                  <c:v>1330.8456913827654</c:v>
                </c:pt>
                <c:pt idx="20">
                  <c:v>1336.8903781713739</c:v>
                </c:pt>
              </c:numCache>
            </c:numRef>
          </c:val>
          <c:smooth val="0"/>
        </c:ser>
        <c:ser>
          <c:idx val="3"/>
          <c:order val="6"/>
          <c:tx>
            <c:strRef>
              <c:f>'Rear Data'!$AO$4</c:f>
              <c:strCache>
                <c:ptCount val="1"/>
                <c:pt idx="0">
                  <c:v>-3°</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Data'!$AO$59:$AO$79</c:f>
              <c:numCache>
                <c:formatCode>0</c:formatCode>
                <c:ptCount val="21"/>
                <c:pt idx="0">
                  <c:v>0</c:v>
                </c:pt>
                <c:pt idx="1">
                  <c:v>1235.2096774193546</c:v>
                </c:pt>
                <c:pt idx="2">
                  <c:v>960.33333333333326</c:v>
                </c:pt>
                <c:pt idx="3">
                  <c:v>1036.7893462469733</c:v>
                </c:pt>
                <c:pt idx="4">
                  <c:v>1070.8048780487804</c:v>
                </c:pt>
                <c:pt idx="5">
                  <c:v>1050.886018237082</c:v>
                </c:pt>
                <c:pt idx="6">
                  <c:v>1095.9529262086512</c:v>
                </c:pt>
                <c:pt idx="7">
                  <c:v>1108.6312849162011</c:v>
                </c:pt>
                <c:pt idx="8">
                  <c:v>1125.8811681772406</c:v>
                </c:pt>
                <c:pt idx="9">
                  <c:v>1145.8468634686346</c:v>
                </c:pt>
                <c:pt idx="10">
                  <c:v>1166.6885784716517</c:v>
                </c:pt>
                <c:pt idx="11">
                  <c:v>1177.0433130699089</c:v>
                </c:pt>
                <c:pt idx="12">
                  <c:v>1182.7429378531074</c:v>
                </c:pt>
                <c:pt idx="13">
                  <c:v>1191.7183565275016</c:v>
                </c:pt>
                <c:pt idx="14">
                  <c:v>1213.4473684210525</c:v>
                </c:pt>
                <c:pt idx="15">
                  <c:v>1208.514234875445</c:v>
                </c:pt>
                <c:pt idx="16">
                  <c:v>1229.1840220385677</c:v>
                </c:pt>
                <c:pt idx="17">
                  <c:v>1254.9449305198148</c:v>
                </c:pt>
                <c:pt idx="18">
                  <c:v>1258.9266963843486</c:v>
                </c:pt>
                <c:pt idx="19">
                  <c:v>1259.3231707317075</c:v>
                </c:pt>
                <c:pt idx="20">
                  <c:v>1249.7483355525965</c:v>
                </c:pt>
              </c:numCache>
            </c:numRef>
          </c:val>
          <c:smooth val="0"/>
        </c:ser>
        <c:ser>
          <c:idx val="8"/>
          <c:order val="7"/>
          <c:tx>
            <c:strRef>
              <c:f>'Rear Data'!$AU$56</c:f>
              <c:strCache>
                <c:ptCount val="1"/>
                <c:pt idx="0">
                  <c:v>-3.5°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Data'!$AU$59:$AU$79</c:f>
              <c:numCache>
                <c:formatCode>0</c:formatCode>
                <c:ptCount val="21"/>
                <c:pt idx="0">
                  <c:v>0</c:v>
                </c:pt>
                <c:pt idx="1">
                  <c:v>1050.469798657718</c:v>
                </c:pt>
                <c:pt idx="2">
                  <c:v>871.48447204968943</c:v>
                </c:pt>
                <c:pt idx="3">
                  <c:v>917.09090909090889</c:v>
                </c:pt>
                <c:pt idx="4">
                  <c:v>950.3</c:v>
                </c:pt>
                <c:pt idx="5">
                  <c:v>1011.9827586206895</c:v>
                </c:pt>
                <c:pt idx="6">
                  <c:v>1026.7060301507536</c:v>
                </c:pt>
                <c:pt idx="7">
                  <c:v>1107.2385026737968</c:v>
                </c:pt>
                <c:pt idx="8">
                  <c:v>1121.9208416833667</c:v>
                </c:pt>
                <c:pt idx="9">
                  <c:v>1162.8395721925133</c:v>
                </c:pt>
                <c:pt idx="10">
                  <c:v>1175.8435430463576</c:v>
                </c:pt>
                <c:pt idx="11">
                  <c:v>1191.4086460032627</c:v>
                </c:pt>
                <c:pt idx="12">
                  <c:v>1195.9721030042917</c:v>
                </c:pt>
                <c:pt idx="13">
                  <c:v>1217.3203434610305</c:v>
                </c:pt>
                <c:pt idx="14">
                  <c:v>1229.6612903225805</c:v>
                </c:pt>
                <c:pt idx="15">
                  <c:v>1240.2091926929877</c:v>
                </c:pt>
                <c:pt idx="16">
                  <c:v>1252.7365470852019</c:v>
                </c:pt>
                <c:pt idx="17">
                  <c:v>1263.5260332796565</c:v>
                </c:pt>
                <c:pt idx="18">
                  <c:v>1286.6637931034484</c:v>
                </c:pt>
                <c:pt idx="19">
                  <c:v>1297.9892996108949</c:v>
                </c:pt>
                <c:pt idx="20">
                  <c:v>1301.6491635687732</c:v>
                </c:pt>
              </c:numCache>
            </c:numRef>
          </c:val>
          <c:smooth val="0"/>
        </c:ser>
        <c:ser>
          <c:idx val="4"/>
          <c:order val="8"/>
          <c:tx>
            <c:strRef>
              <c:f>'Rear Data'!#REF!</c:f>
              <c:strCache>
                <c:ptCount val="1"/>
                <c:pt idx="0">
                  <c:v>#REF!</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4337920"/>
        <c:axId val="144364672"/>
      </c:lineChart>
      <c:catAx>
        <c:axId val="1443379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4364672"/>
        <c:crosses val="autoZero"/>
        <c:auto val="1"/>
        <c:lblAlgn val="ctr"/>
        <c:lblOffset val="100"/>
        <c:tickMarkSkip val="1"/>
        <c:noMultiLvlLbl val="0"/>
      </c:catAx>
      <c:valAx>
        <c:axId val="144364672"/>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337920"/>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20psi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'Rear Data'!$E$4</c:f>
              <c:strCache>
                <c:ptCount val="1"/>
                <c:pt idx="0">
                  <c:v>0°</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Data'!$C$59:$C$79</c:f>
              <c:numCache>
                <c:formatCode>0.00</c:formatCode>
                <c:ptCount val="21"/>
                <c:pt idx="0">
                  <c:v>0</c:v>
                </c:pt>
                <c:pt idx="1">
                  <c:v>0.68</c:v>
                </c:pt>
                <c:pt idx="2">
                  <c:v>2.0699999999999998</c:v>
                </c:pt>
                <c:pt idx="3">
                  <c:v>3.16</c:v>
                </c:pt>
                <c:pt idx="4">
                  <c:v>4.3099999999999996</c:v>
                </c:pt>
                <c:pt idx="5">
                  <c:v>5.48</c:v>
                </c:pt>
                <c:pt idx="6">
                  <c:v>6.66</c:v>
                </c:pt>
                <c:pt idx="7">
                  <c:v>7.67</c:v>
                </c:pt>
                <c:pt idx="8">
                  <c:v>8.65</c:v>
                </c:pt>
                <c:pt idx="9">
                  <c:v>9.86</c:v>
                </c:pt>
                <c:pt idx="10">
                  <c:v>10.8</c:v>
                </c:pt>
                <c:pt idx="11">
                  <c:v>11.75</c:v>
                </c:pt>
                <c:pt idx="12">
                  <c:v>12.64</c:v>
                </c:pt>
                <c:pt idx="13">
                  <c:v>13.57</c:v>
                </c:pt>
                <c:pt idx="14">
                  <c:v>14.83</c:v>
                </c:pt>
                <c:pt idx="15">
                  <c:v>16.03</c:v>
                </c:pt>
                <c:pt idx="16">
                  <c:v>16.649999999999999</c:v>
                </c:pt>
                <c:pt idx="17">
                  <c:v>17.899999999999999</c:v>
                </c:pt>
                <c:pt idx="18">
                  <c:v>18.68</c:v>
                </c:pt>
                <c:pt idx="19">
                  <c:v>19.57</c:v>
                </c:pt>
                <c:pt idx="20">
                  <c:v>20.51</c:v>
                </c:pt>
              </c:numCache>
            </c:numRef>
          </c:val>
          <c:smooth val="0"/>
        </c:ser>
        <c:ser>
          <c:idx val="5"/>
          <c:order val="1"/>
          <c:tx>
            <c:strRef>
              <c:f>'Rear Data'!$K$56</c:f>
              <c:strCache>
                <c:ptCount val="1"/>
                <c:pt idx="0">
                  <c:v>-0.5°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Data'!$I$59:$I$79</c:f>
              <c:numCache>
                <c:formatCode>0.00</c:formatCode>
                <c:ptCount val="21"/>
                <c:pt idx="0">
                  <c:v>0</c:v>
                </c:pt>
                <c:pt idx="1">
                  <c:v>0.41</c:v>
                </c:pt>
                <c:pt idx="2">
                  <c:v>2.25</c:v>
                </c:pt>
                <c:pt idx="3">
                  <c:v>3.47</c:v>
                </c:pt>
                <c:pt idx="4">
                  <c:v>4.62</c:v>
                </c:pt>
                <c:pt idx="5">
                  <c:v>5.54</c:v>
                </c:pt>
                <c:pt idx="6">
                  <c:v>6.71</c:v>
                </c:pt>
                <c:pt idx="7">
                  <c:v>7.67</c:v>
                </c:pt>
                <c:pt idx="8">
                  <c:v>8.5399999999999991</c:v>
                </c:pt>
                <c:pt idx="9">
                  <c:v>9.5500000000000007</c:v>
                </c:pt>
                <c:pt idx="10">
                  <c:v>10.66</c:v>
                </c:pt>
                <c:pt idx="11">
                  <c:v>11.63</c:v>
                </c:pt>
                <c:pt idx="12">
                  <c:v>12.58</c:v>
                </c:pt>
                <c:pt idx="13">
                  <c:v>13.44</c:v>
                </c:pt>
                <c:pt idx="14">
                  <c:v>14.79</c:v>
                </c:pt>
                <c:pt idx="15">
                  <c:v>15.29</c:v>
                </c:pt>
                <c:pt idx="16">
                  <c:v>16.57</c:v>
                </c:pt>
                <c:pt idx="17">
                  <c:v>16.920000000000002</c:v>
                </c:pt>
                <c:pt idx="18">
                  <c:v>18.48</c:v>
                </c:pt>
                <c:pt idx="19">
                  <c:v>19.34</c:v>
                </c:pt>
                <c:pt idx="20">
                  <c:v>20.36</c:v>
                </c:pt>
              </c:numCache>
            </c:numRef>
          </c:val>
          <c:smooth val="0"/>
        </c:ser>
        <c:ser>
          <c:idx val="1"/>
          <c:order val="2"/>
          <c:tx>
            <c:strRef>
              <c:f>'Rear Data'!$Q$4</c:f>
              <c:strCache>
                <c:ptCount val="1"/>
                <c:pt idx="0">
                  <c:v>-1°</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Data'!$O$59:$O$79</c:f>
              <c:numCache>
                <c:formatCode>0.00</c:formatCode>
                <c:ptCount val="21"/>
                <c:pt idx="0">
                  <c:v>0</c:v>
                </c:pt>
                <c:pt idx="1">
                  <c:v>0.96</c:v>
                </c:pt>
                <c:pt idx="2">
                  <c:v>2.38</c:v>
                </c:pt>
                <c:pt idx="3">
                  <c:v>3.53</c:v>
                </c:pt>
                <c:pt idx="4">
                  <c:v>4.79</c:v>
                </c:pt>
                <c:pt idx="5">
                  <c:v>5.56</c:v>
                </c:pt>
                <c:pt idx="6">
                  <c:v>6.8</c:v>
                </c:pt>
                <c:pt idx="7">
                  <c:v>7.8</c:v>
                </c:pt>
                <c:pt idx="8">
                  <c:v>8.75</c:v>
                </c:pt>
                <c:pt idx="9">
                  <c:v>9.61</c:v>
                </c:pt>
                <c:pt idx="10">
                  <c:v>10.86</c:v>
                </c:pt>
                <c:pt idx="11">
                  <c:v>11.82</c:v>
                </c:pt>
                <c:pt idx="12">
                  <c:v>12.74</c:v>
                </c:pt>
                <c:pt idx="13">
                  <c:v>13.66</c:v>
                </c:pt>
                <c:pt idx="14">
                  <c:v>14.01</c:v>
                </c:pt>
                <c:pt idx="15">
                  <c:v>15.73</c:v>
                </c:pt>
                <c:pt idx="16">
                  <c:v>16.579999999999998</c:v>
                </c:pt>
                <c:pt idx="17">
                  <c:v>17.5</c:v>
                </c:pt>
                <c:pt idx="18">
                  <c:v>17.809999999999999</c:v>
                </c:pt>
                <c:pt idx="19">
                  <c:v>19.190000000000001</c:v>
                </c:pt>
                <c:pt idx="20">
                  <c:v>20.14</c:v>
                </c:pt>
              </c:numCache>
            </c:numRef>
          </c:val>
          <c:smooth val="0"/>
        </c:ser>
        <c:ser>
          <c:idx val="6"/>
          <c:order val="3"/>
          <c:tx>
            <c:strRef>
              <c:f>'Rear Data'!$W$56</c:f>
              <c:strCache>
                <c:ptCount val="1"/>
                <c:pt idx="0">
                  <c:v>-1.5°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Data'!$U$59:$U$79</c:f>
              <c:numCache>
                <c:formatCode>0.00</c:formatCode>
                <c:ptCount val="21"/>
                <c:pt idx="0">
                  <c:v>0</c:v>
                </c:pt>
                <c:pt idx="1">
                  <c:v>0.67</c:v>
                </c:pt>
                <c:pt idx="2">
                  <c:v>2.68</c:v>
                </c:pt>
                <c:pt idx="3">
                  <c:v>3.52</c:v>
                </c:pt>
                <c:pt idx="4">
                  <c:v>4.5999999999999996</c:v>
                </c:pt>
                <c:pt idx="5">
                  <c:v>5.55</c:v>
                </c:pt>
                <c:pt idx="6">
                  <c:v>6.48</c:v>
                </c:pt>
                <c:pt idx="7">
                  <c:v>7.74</c:v>
                </c:pt>
                <c:pt idx="8">
                  <c:v>8.94</c:v>
                </c:pt>
                <c:pt idx="9">
                  <c:v>9.6999999999999993</c:v>
                </c:pt>
                <c:pt idx="10">
                  <c:v>10.9</c:v>
                </c:pt>
                <c:pt idx="11">
                  <c:v>11.71</c:v>
                </c:pt>
                <c:pt idx="12">
                  <c:v>11.99</c:v>
                </c:pt>
                <c:pt idx="13">
                  <c:v>13.83</c:v>
                </c:pt>
                <c:pt idx="14">
                  <c:v>14.75</c:v>
                </c:pt>
                <c:pt idx="15">
                  <c:v>15.68</c:v>
                </c:pt>
                <c:pt idx="16">
                  <c:v>16.600000000000001</c:v>
                </c:pt>
                <c:pt idx="17">
                  <c:v>17.78</c:v>
                </c:pt>
                <c:pt idx="18">
                  <c:v>18.63</c:v>
                </c:pt>
                <c:pt idx="19">
                  <c:v>19.34</c:v>
                </c:pt>
                <c:pt idx="20">
                  <c:v>20.37</c:v>
                </c:pt>
              </c:numCache>
            </c:numRef>
          </c:val>
          <c:smooth val="0"/>
        </c:ser>
        <c:ser>
          <c:idx val="2"/>
          <c:order val="4"/>
          <c:tx>
            <c:strRef>
              <c:f>'Rear Data'!$AC$4</c:f>
              <c:strCache>
                <c:ptCount val="1"/>
                <c:pt idx="0">
                  <c:v>-2°</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Data'!$AA$59:$AA$79</c:f>
              <c:numCache>
                <c:formatCode>0.00</c:formatCode>
                <c:ptCount val="21"/>
                <c:pt idx="0">
                  <c:v>0</c:v>
                </c:pt>
                <c:pt idx="1">
                  <c:v>0.63</c:v>
                </c:pt>
                <c:pt idx="2">
                  <c:v>1.96</c:v>
                </c:pt>
                <c:pt idx="3">
                  <c:v>3.21</c:v>
                </c:pt>
                <c:pt idx="4">
                  <c:v>4.41</c:v>
                </c:pt>
                <c:pt idx="5">
                  <c:v>5.51</c:v>
                </c:pt>
                <c:pt idx="6">
                  <c:v>6.69</c:v>
                </c:pt>
                <c:pt idx="7">
                  <c:v>7.9</c:v>
                </c:pt>
                <c:pt idx="8">
                  <c:v>8.86</c:v>
                </c:pt>
                <c:pt idx="9">
                  <c:v>9.81</c:v>
                </c:pt>
                <c:pt idx="10">
                  <c:v>10.79</c:v>
                </c:pt>
                <c:pt idx="11">
                  <c:v>12.06</c:v>
                </c:pt>
                <c:pt idx="12">
                  <c:v>12.97</c:v>
                </c:pt>
                <c:pt idx="13">
                  <c:v>13.9</c:v>
                </c:pt>
                <c:pt idx="14">
                  <c:v>14.79</c:v>
                </c:pt>
                <c:pt idx="15">
                  <c:v>15.69</c:v>
                </c:pt>
                <c:pt idx="16">
                  <c:v>16.91</c:v>
                </c:pt>
                <c:pt idx="17">
                  <c:v>18.010000000000002</c:v>
                </c:pt>
                <c:pt idx="18">
                  <c:v>18.68</c:v>
                </c:pt>
                <c:pt idx="19">
                  <c:v>19.010000000000002</c:v>
                </c:pt>
                <c:pt idx="20">
                  <c:v>19.989999999999998</c:v>
                </c:pt>
              </c:numCache>
            </c:numRef>
          </c:val>
          <c:smooth val="0"/>
        </c:ser>
        <c:ser>
          <c:idx val="7"/>
          <c:order val="5"/>
          <c:tx>
            <c:strRef>
              <c:f>'Rear Data'!$AI$56</c:f>
              <c:strCache>
                <c:ptCount val="1"/>
                <c:pt idx="0">
                  <c:v>-2.5°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Data'!$AG$59:$AG$79</c:f>
              <c:numCache>
                <c:formatCode>0.00</c:formatCode>
                <c:ptCount val="21"/>
                <c:pt idx="0">
                  <c:v>0</c:v>
                </c:pt>
                <c:pt idx="1">
                  <c:v>0.56000000000000005</c:v>
                </c:pt>
                <c:pt idx="2">
                  <c:v>1.87</c:v>
                </c:pt>
                <c:pt idx="3">
                  <c:v>3</c:v>
                </c:pt>
                <c:pt idx="4">
                  <c:v>4.59</c:v>
                </c:pt>
                <c:pt idx="5">
                  <c:v>6.03</c:v>
                </c:pt>
                <c:pt idx="6">
                  <c:v>6.83</c:v>
                </c:pt>
                <c:pt idx="7">
                  <c:v>7.29</c:v>
                </c:pt>
                <c:pt idx="8">
                  <c:v>9.14</c:v>
                </c:pt>
                <c:pt idx="9">
                  <c:v>10.26</c:v>
                </c:pt>
                <c:pt idx="10">
                  <c:v>11.03</c:v>
                </c:pt>
                <c:pt idx="11">
                  <c:v>12.25</c:v>
                </c:pt>
                <c:pt idx="12">
                  <c:v>13.24</c:v>
                </c:pt>
                <c:pt idx="13">
                  <c:v>14.17</c:v>
                </c:pt>
                <c:pt idx="14">
                  <c:v>15.13</c:v>
                </c:pt>
                <c:pt idx="15">
                  <c:v>15.99</c:v>
                </c:pt>
                <c:pt idx="16">
                  <c:v>17.18</c:v>
                </c:pt>
                <c:pt idx="17">
                  <c:v>18.11</c:v>
                </c:pt>
                <c:pt idx="18">
                  <c:v>18.97</c:v>
                </c:pt>
                <c:pt idx="19">
                  <c:v>19.96</c:v>
                </c:pt>
                <c:pt idx="20">
                  <c:v>20.89</c:v>
                </c:pt>
              </c:numCache>
            </c:numRef>
          </c:val>
          <c:smooth val="0"/>
        </c:ser>
        <c:ser>
          <c:idx val="3"/>
          <c:order val="6"/>
          <c:tx>
            <c:strRef>
              <c:f>'Rear Data'!$AO$4</c:f>
              <c:strCache>
                <c:ptCount val="1"/>
                <c:pt idx="0">
                  <c:v>-3°</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Data'!$AM$59:$AM$79</c:f>
              <c:numCache>
                <c:formatCode>0.00</c:formatCode>
                <c:ptCount val="21"/>
                <c:pt idx="0">
                  <c:v>0</c:v>
                </c:pt>
                <c:pt idx="1">
                  <c:v>1.24</c:v>
                </c:pt>
                <c:pt idx="2">
                  <c:v>2.73</c:v>
                </c:pt>
                <c:pt idx="3">
                  <c:v>4.13</c:v>
                </c:pt>
                <c:pt idx="4">
                  <c:v>5.33</c:v>
                </c:pt>
                <c:pt idx="5">
                  <c:v>6.58</c:v>
                </c:pt>
                <c:pt idx="6">
                  <c:v>7.86</c:v>
                </c:pt>
                <c:pt idx="7">
                  <c:v>8.9499999999999993</c:v>
                </c:pt>
                <c:pt idx="8">
                  <c:v>9.93</c:v>
                </c:pt>
                <c:pt idx="9">
                  <c:v>10.84</c:v>
                </c:pt>
                <c:pt idx="10">
                  <c:v>12.17</c:v>
                </c:pt>
                <c:pt idx="11">
                  <c:v>13.16</c:v>
                </c:pt>
                <c:pt idx="12">
                  <c:v>14.16</c:v>
                </c:pt>
                <c:pt idx="13">
                  <c:v>15.09</c:v>
                </c:pt>
                <c:pt idx="14">
                  <c:v>16.34</c:v>
                </c:pt>
                <c:pt idx="15">
                  <c:v>16.86</c:v>
                </c:pt>
                <c:pt idx="16">
                  <c:v>18.149999999999999</c:v>
                </c:pt>
                <c:pt idx="17">
                  <c:v>19.43</c:v>
                </c:pt>
                <c:pt idx="18">
                  <c:v>20.190000000000001</c:v>
                </c:pt>
                <c:pt idx="19">
                  <c:v>21.32</c:v>
                </c:pt>
                <c:pt idx="20">
                  <c:v>22.53</c:v>
                </c:pt>
              </c:numCache>
            </c:numRef>
          </c:val>
          <c:smooth val="0"/>
        </c:ser>
        <c:ser>
          <c:idx val="8"/>
          <c:order val="7"/>
          <c:tx>
            <c:strRef>
              <c:f>'Rear Data'!$AU$56</c:f>
              <c:strCache>
                <c:ptCount val="1"/>
                <c:pt idx="0">
                  <c:v>-3.5°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Data'!$AS$59:$AS$79</c:f>
              <c:numCache>
                <c:formatCode>0.00</c:formatCode>
                <c:ptCount val="21"/>
                <c:pt idx="0">
                  <c:v>0</c:v>
                </c:pt>
                <c:pt idx="1">
                  <c:v>1.49</c:v>
                </c:pt>
                <c:pt idx="2">
                  <c:v>3.22</c:v>
                </c:pt>
                <c:pt idx="3">
                  <c:v>4.7300000000000004</c:v>
                </c:pt>
                <c:pt idx="4">
                  <c:v>6</c:v>
                </c:pt>
                <c:pt idx="5">
                  <c:v>6.96</c:v>
                </c:pt>
                <c:pt idx="6">
                  <c:v>7.96</c:v>
                </c:pt>
                <c:pt idx="7">
                  <c:v>9.35</c:v>
                </c:pt>
                <c:pt idx="8">
                  <c:v>9.98</c:v>
                </c:pt>
                <c:pt idx="9">
                  <c:v>11.22</c:v>
                </c:pt>
                <c:pt idx="10">
                  <c:v>12.08</c:v>
                </c:pt>
                <c:pt idx="11">
                  <c:v>12.26</c:v>
                </c:pt>
                <c:pt idx="12">
                  <c:v>13.98</c:v>
                </c:pt>
                <c:pt idx="13">
                  <c:v>15.14</c:v>
                </c:pt>
                <c:pt idx="14">
                  <c:v>16.12</c:v>
                </c:pt>
                <c:pt idx="15">
                  <c:v>16.97</c:v>
                </c:pt>
                <c:pt idx="16">
                  <c:v>17.84</c:v>
                </c:pt>
                <c:pt idx="17">
                  <c:v>18.63</c:v>
                </c:pt>
                <c:pt idx="18">
                  <c:v>19.72</c:v>
                </c:pt>
                <c:pt idx="19">
                  <c:v>20.56</c:v>
                </c:pt>
                <c:pt idx="20">
                  <c:v>21.52</c:v>
                </c:pt>
              </c:numCache>
            </c:numRef>
          </c:val>
          <c:smooth val="0"/>
        </c:ser>
        <c:ser>
          <c:idx val="4"/>
          <c:order val="8"/>
          <c:tx>
            <c:strRef>
              <c:f>'Rear Data'!#REF!</c:f>
              <c:strCache>
                <c:ptCount val="1"/>
                <c:pt idx="0">
                  <c:v>#REF!</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4433152"/>
        <c:axId val="144435072"/>
      </c:lineChart>
      <c:catAx>
        <c:axId val="14443315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4435072"/>
        <c:crosses val="autoZero"/>
        <c:auto val="1"/>
        <c:lblAlgn val="ctr"/>
        <c:lblOffset val="100"/>
        <c:tickMarkSkip val="1"/>
        <c:noMultiLvlLbl val="0"/>
      </c:catAx>
      <c:valAx>
        <c:axId val="14443507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433152"/>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18psi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'Rear Data'!$E$4</c:f>
              <c:strCache>
                <c:ptCount val="1"/>
                <c:pt idx="0">
                  <c:v>0°</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Data'!$E$85:$E$105</c:f>
              <c:numCache>
                <c:formatCode>0</c:formatCode>
                <c:ptCount val="21"/>
                <c:pt idx="0">
                  <c:v>0</c:v>
                </c:pt>
                <c:pt idx="1">
                  <c:v>2408.9502762430934</c:v>
                </c:pt>
                <c:pt idx="2">
                  <c:v>1342.7830687830688</c:v>
                </c:pt>
                <c:pt idx="3">
                  <c:v>1154.8395415472778</c:v>
                </c:pt>
                <c:pt idx="4">
                  <c:v>1148.792372881356</c:v>
                </c:pt>
                <c:pt idx="5">
                  <c:v>1207.8561759729271</c:v>
                </c:pt>
                <c:pt idx="6">
                  <c:v>1215.3584905660377</c:v>
                </c:pt>
                <c:pt idx="7">
                  <c:v>1190.1290322580644</c:v>
                </c:pt>
                <c:pt idx="8">
                  <c:v>1240.2628811777076</c:v>
                </c:pt>
                <c:pt idx="9">
                  <c:v>1230.780701754386</c:v>
                </c:pt>
                <c:pt idx="10">
                  <c:v>1229.3855421686749</c:v>
                </c:pt>
                <c:pt idx="11">
                  <c:v>1234.4767166535123</c:v>
                </c:pt>
                <c:pt idx="12">
                  <c:v>1235.9577968526467</c:v>
                </c:pt>
                <c:pt idx="13">
                  <c:v>1229.2719298245613</c:v>
                </c:pt>
                <c:pt idx="14">
                  <c:v>1236.5967741935483</c:v>
                </c:pt>
                <c:pt idx="15">
                  <c:v>1242.1496201052016</c:v>
                </c:pt>
                <c:pt idx="16">
                  <c:v>1249.0204532891098</c:v>
                </c:pt>
                <c:pt idx="17">
                  <c:v>1254.8799368088469</c:v>
                </c:pt>
                <c:pt idx="18">
                  <c:v>1260.2091503267973</c:v>
                </c:pt>
                <c:pt idx="19">
                  <c:v>1286.4919394235467</c:v>
                </c:pt>
                <c:pt idx="20">
                  <c:v>1289.3877551020407</c:v>
                </c:pt>
              </c:numCache>
            </c:numRef>
          </c:val>
          <c:smooth val="0"/>
        </c:ser>
        <c:ser>
          <c:idx val="5"/>
          <c:order val="1"/>
          <c:tx>
            <c:strRef>
              <c:f>'Rear Data'!$K$82</c:f>
              <c:strCache>
                <c:ptCount val="1"/>
                <c:pt idx="0">
                  <c:v>-0.5°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Data'!$K$85:$K$105</c:f>
              <c:numCache>
                <c:formatCode>0</c:formatCode>
                <c:ptCount val="21"/>
                <c:pt idx="0">
                  <c:v>0</c:v>
                </c:pt>
                <c:pt idx="1">
                  <c:v>1308.4972067039105</c:v>
                </c:pt>
                <c:pt idx="2">
                  <c:v>1194.7725321888411</c:v>
                </c:pt>
                <c:pt idx="3">
                  <c:v>1179.9432432432432</c:v>
                </c:pt>
                <c:pt idx="4">
                  <c:v>1169.024340770791</c:v>
                </c:pt>
                <c:pt idx="5">
                  <c:v>1175.6672212978372</c:v>
                </c:pt>
                <c:pt idx="6">
                  <c:v>1145.7190082644629</c:v>
                </c:pt>
                <c:pt idx="7">
                  <c:v>1173.0480656506447</c:v>
                </c:pt>
                <c:pt idx="8">
                  <c:v>1186.9258098223613</c:v>
                </c:pt>
                <c:pt idx="9">
                  <c:v>1190.8441926345608</c:v>
                </c:pt>
                <c:pt idx="10">
                  <c:v>1180.7982978723403</c:v>
                </c:pt>
                <c:pt idx="11">
                  <c:v>1210.2285050348567</c:v>
                </c:pt>
                <c:pt idx="12">
                  <c:v>1209.5672389127324</c:v>
                </c:pt>
                <c:pt idx="13">
                  <c:v>1214.2763684913216</c:v>
                </c:pt>
                <c:pt idx="14">
                  <c:v>1219.8918918918919</c:v>
                </c:pt>
                <c:pt idx="15">
                  <c:v>1231.5519442832269</c:v>
                </c:pt>
                <c:pt idx="16">
                  <c:v>1247.6056338028168</c:v>
                </c:pt>
                <c:pt idx="17">
                  <c:v>1234.7366233766234</c:v>
                </c:pt>
                <c:pt idx="18">
                  <c:v>1257.9546120058567</c:v>
                </c:pt>
                <c:pt idx="19">
                  <c:v>1261.3534927332398</c:v>
                </c:pt>
                <c:pt idx="20">
                  <c:v>1258.4986607142857</c:v>
                </c:pt>
              </c:numCache>
            </c:numRef>
          </c:val>
          <c:smooth val="0"/>
        </c:ser>
        <c:ser>
          <c:idx val="1"/>
          <c:order val="2"/>
          <c:tx>
            <c:strRef>
              <c:f>'Rear Data'!$Q$4</c:f>
              <c:strCache>
                <c:ptCount val="1"/>
                <c:pt idx="0">
                  <c:v>-1°</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Data'!$Q$85:$Q$105</c:f>
              <c:numCache>
                <c:formatCode>0</c:formatCode>
                <c:ptCount val="21"/>
                <c:pt idx="0">
                  <c:v>0</c:v>
                </c:pt>
                <c:pt idx="1">
                  <c:v>2435.6428571428564</c:v>
                </c:pt>
                <c:pt idx="2">
                  <c:v>1283.338028169014</c:v>
                </c:pt>
                <c:pt idx="3">
                  <c:v>1231.0740740740741</c:v>
                </c:pt>
                <c:pt idx="4">
                  <c:v>1179.8565573770493</c:v>
                </c:pt>
                <c:pt idx="5">
                  <c:v>1172.8768718801996</c:v>
                </c:pt>
                <c:pt idx="6">
                  <c:v>1140.2678571428569</c:v>
                </c:pt>
                <c:pt idx="7">
                  <c:v>1168.9964912280702</c:v>
                </c:pt>
                <c:pt idx="8">
                  <c:v>1172.2270381836945</c:v>
                </c:pt>
                <c:pt idx="9">
                  <c:v>1173.9522918615528</c:v>
                </c:pt>
                <c:pt idx="10">
                  <c:v>1184.9461077844312</c:v>
                </c:pt>
                <c:pt idx="11">
                  <c:v>1195.4724349157732</c:v>
                </c:pt>
                <c:pt idx="12">
                  <c:v>1216.3028611304953</c:v>
                </c:pt>
                <c:pt idx="13">
                  <c:v>1204.4853917662681</c:v>
                </c:pt>
                <c:pt idx="14">
                  <c:v>1225.1868932038833</c:v>
                </c:pt>
                <c:pt idx="15">
                  <c:v>1219.1982758620691</c:v>
                </c:pt>
                <c:pt idx="16">
                  <c:v>1229.439548629769</c:v>
                </c:pt>
                <c:pt idx="17">
                  <c:v>1224.8336776859505</c:v>
                </c:pt>
                <c:pt idx="18">
                  <c:v>1241.3767622751579</c:v>
                </c:pt>
                <c:pt idx="19">
                  <c:v>1249.6212191717079</c:v>
                </c:pt>
                <c:pt idx="20">
                  <c:v>1249.3824843610366</c:v>
                </c:pt>
              </c:numCache>
            </c:numRef>
          </c:val>
          <c:smooth val="0"/>
        </c:ser>
        <c:ser>
          <c:idx val="6"/>
          <c:order val="3"/>
          <c:tx>
            <c:strRef>
              <c:f>'Rear Data'!$W$82</c:f>
              <c:strCache>
                <c:ptCount val="1"/>
                <c:pt idx="0">
                  <c:v>-1.5°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Data'!$W$85:$W$105</c:f>
              <c:numCache>
                <c:formatCode>0</c:formatCode>
                <c:ptCount val="21"/>
                <c:pt idx="0">
                  <c:v>0</c:v>
                </c:pt>
                <c:pt idx="1">
                  <c:v>3315</c:v>
                </c:pt>
                <c:pt idx="2">
                  <c:v>1167.6888888888889</c:v>
                </c:pt>
                <c:pt idx="3">
                  <c:v>1147.6675977653631</c:v>
                </c:pt>
                <c:pt idx="4">
                  <c:v>1153.6808510638298</c:v>
                </c:pt>
                <c:pt idx="5">
                  <c:v>1130.1318864774623</c:v>
                </c:pt>
                <c:pt idx="6">
                  <c:v>1179.5055710306408</c:v>
                </c:pt>
                <c:pt idx="7">
                  <c:v>1173.3599033816427</c:v>
                </c:pt>
                <c:pt idx="8">
                  <c:v>1182.4536637931035</c:v>
                </c:pt>
                <c:pt idx="9">
                  <c:v>1215.0782442748091</c:v>
                </c:pt>
                <c:pt idx="10">
                  <c:v>1217.1617391304349</c:v>
                </c:pt>
                <c:pt idx="11">
                  <c:v>1196.4792156862743</c:v>
                </c:pt>
                <c:pt idx="12">
                  <c:v>1220.9842293906809</c:v>
                </c:pt>
                <c:pt idx="13">
                  <c:v>1216.0571428571427</c:v>
                </c:pt>
                <c:pt idx="14">
                  <c:v>1221.6602364654634</c:v>
                </c:pt>
                <c:pt idx="15">
                  <c:v>1230.2608951707891</c:v>
                </c:pt>
                <c:pt idx="16">
                  <c:v>1236.8031319910515</c:v>
                </c:pt>
                <c:pt idx="17">
                  <c:v>1244.5152487961477</c:v>
                </c:pt>
                <c:pt idx="18">
                  <c:v>1267.982447342026</c:v>
                </c:pt>
                <c:pt idx="19">
                  <c:v>1280.9260178748759</c:v>
                </c:pt>
                <c:pt idx="20">
                  <c:v>1274.310538641686</c:v>
                </c:pt>
              </c:numCache>
            </c:numRef>
          </c:val>
          <c:smooth val="0"/>
        </c:ser>
        <c:ser>
          <c:idx val="2"/>
          <c:order val="4"/>
          <c:tx>
            <c:strRef>
              <c:f>'Rear Data'!$AC$4</c:f>
              <c:strCache>
                <c:ptCount val="1"/>
                <c:pt idx="0">
                  <c:v>-2°</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Data'!$AC$85:$AC$105</c:f>
              <c:numCache>
                <c:formatCode>0</c:formatCode>
                <c:ptCount val="21"/>
                <c:pt idx="0">
                  <c:v>0</c:v>
                </c:pt>
                <c:pt idx="1">
                  <c:v>1328.0939597315437</c:v>
                </c:pt>
                <c:pt idx="2">
                  <c:v>1182.1475409836066</c:v>
                </c:pt>
                <c:pt idx="3">
                  <c:v>1151.4184782608695</c:v>
                </c:pt>
                <c:pt idx="4">
                  <c:v>1137.3150406504064</c:v>
                </c:pt>
                <c:pt idx="5">
                  <c:v>1118.9133986928102</c:v>
                </c:pt>
                <c:pt idx="6">
                  <c:v>1167.5027247956405</c:v>
                </c:pt>
                <c:pt idx="7">
                  <c:v>1174.7682198327361</c:v>
                </c:pt>
                <c:pt idx="8">
                  <c:v>1179.7810839532413</c:v>
                </c:pt>
                <c:pt idx="9">
                  <c:v>1191.8399999999999</c:v>
                </c:pt>
                <c:pt idx="10">
                  <c:v>1202.8269394714407</c:v>
                </c:pt>
                <c:pt idx="11">
                  <c:v>1202.6172549019609</c:v>
                </c:pt>
                <c:pt idx="12">
                  <c:v>1204.4974692697035</c:v>
                </c:pt>
                <c:pt idx="13">
                  <c:v>1219.3673064195898</c:v>
                </c:pt>
                <c:pt idx="14">
                  <c:v>1233.2788285539964</c:v>
                </c:pt>
                <c:pt idx="15">
                  <c:v>1222.7513134851138</c:v>
                </c:pt>
                <c:pt idx="16">
                  <c:v>1240.479222881813</c:v>
                </c:pt>
                <c:pt idx="17">
                  <c:v>1240.2992776057793</c:v>
                </c:pt>
                <c:pt idx="18">
                  <c:v>1259.3909001956947</c:v>
                </c:pt>
                <c:pt idx="19">
                  <c:v>1259.7332071901608</c:v>
                </c:pt>
                <c:pt idx="20">
                  <c:v>1248.8403923316987</c:v>
                </c:pt>
              </c:numCache>
            </c:numRef>
          </c:val>
          <c:smooth val="0"/>
        </c:ser>
        <c:ser>
          <c:idx val="7"/>
          <c:order val="5"/>
          <c:tx>
            <c:strRef>
              <c:f>'Rear Data'!$AI$82</c:f>
              <c:strCache>
                <c:ptCount val="1"/>
                <c:pt idx="0">
                  <c:v>-2.5°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Data'!$AI$85:$AI$105</c:f>
              <c:numCache>
                <c:formatCode>0</c:formatCode>
                <c:ptCount val="21"/>
                <c:pt idx="0">
                  <c:v>0</c:v>
                </c:pt>
                <c:pt idx="1">
                  <c:v>2762.117647058823</c:v>
                </c:pt>
                <c:pt idx="2">
                  <c:v>1298.0624999999998</c:v>
                </c:pt>
                <c:pt idx="3">
                  <c:v>1223.2050561797753</c:v>
                </c:pt>
                <c:pt idx="4">
                  <c:v>1160.9999999999998</c:v>
                </c:pt>
                <c:pt idx="5">
                  <c:v>1149.8648208469056</c:v>
                </c:pt>
                <c:pt idx="6">
                  <c:v>1146.4889807162535</c:v>
                </c:pt>
                <c:pt idx="7">
                  <c:v>1123.2365339578455</c:v>
                </c:pt>
                <c:pt idx="8">
                  <c:v>1154.5434116445351</c:v>
                </c:pt>
                <c:pt idx="9">
                  <c:v>1162.3896583564172</c:v>
                </c:pt>
                <c:pt idx="10">
                  <c:v>1173.8054145516073</c:v>
                </c:pt>
                <c:pt idx="11">
                  <c:v>1170.9898989898991</c:v>
                </c:pt>
                <c:pt idx="12">
                  <c:v>1183.7186843946818</c:v>
                </c:pt>
                <c:pt idx="13">
                  <c:v>1206.3950064020489</c:v>
                </c:pt>
                <c:pt idx="14">
                  <c:v>1192.8538083538081</c:v>
                </c:pt>
                <c:pt idx="15">
                  <c:v>1216.4243792325058</c:v>
                </c:pt>
                <c:pt idx="16">
                  <c:v>1212.5212708669897</c:v>
                </c:pt>
                <c:pt idx="17">
                  <c:v>1229.2339240506328</c:v>
                </c:pt>
                <c:pt idx="18">
                  <c:v>1219.81005859375</c:v>
                </c:pt>
                <c:pt idx="19">
                  <c:v>1226.5714951094551</c:v>
                </c:pt>
                <c:pt idx="20">
                  <c:v>1229.7009304386354</c:v>
                </c:pt>
              </c:numCache>
            </c:numRef>
          </c:val>
          <c:smooth val="0"/>
        </c:ser>
        <c:ser>
          <c:idx val="3"/>
          <c:order val="6"/>
          <c:tx>
            <c:strRef>
              <c:f>'Rear Data'!$AO$4</c:f>
              <c:strCache>
                <c:ptCount val="1"/>
                <c:pt idx="0">
                  <c:v>-3°</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Data'!$AO$85:$AO$105</c:f>
              <c:numCache>
                <c:formatCode>0</c:formatCode>
                <c:ptCount val="21"/>
                <c:pt idx="0">
                  <c:v>0</c:v>
                </c:pt>
                <c:pt idx="1">
                  <c:v>4241.823529411764</c:v>
                </c:pt>
                <c:pt idx="2">
                  <c:v>1344.4666666666667</c:v>
                </c:pt>
                <c:pt idx="3">
                  <c:v>1222.5155807365441</c:v>
                </c:pt>
                <c:pt idx="4">
                  <c:v>1160.8266129032259</c:v>
                </c:pt>
                <c:pt idx="5">
                  <c:v>1139.6038647342993</c:v>
                </c:pt>
                <c:pt idx="6">
                  <c:v>1134.0150068212822</c:v>
                </c:pt>
                <c:pt idx="7">
                  <c:v>1107.6361529548087</c:v>
                </c:pt>
                <c:pt idx="8">
                  <c:v>1145.7236842105262</c:v>
                </c:pt>
                <c:pt idx="9">
                  <c:v>1148.0100090991809</c:v>
                </c:pt>
                <c:pt idx="10">
                  <c:v>1139.1637860082305</c:v>
                </c:pt>
                <c:pt idx="11">
                  <c:v>1151.3603672532515</c:v>
                </c:pt>
                <c:pt idx="12">
                  <c:v>1166.2229123533471</c:v>
                </c:pt>
                <c:pt idx="13">
                  <c:v>1187.0819672131147</c:v>
                </c:pt>
                <c:pt idx="14">
                  <c:v>1174.4407496977026</c:v>
                </c:pt>
                <c:pt idx="15">
                  <c:v>1201.0567612687814</c:v>
                </c:pt>
                <c:pt idx="16">
                  <c:v>1200.4071314529006</c:v>
                </c:pt>
                <c:pt idx="17">
                  <c:v>1213.6368184092048</c:v>
                </c:pt>
                <c:pt idx="18">
                  <c:v>1208.1961352657004</c:v>
                </c:pt>
                <c:pt idx="19">
                  <c:v>1227.1444180522565</c:v>
                </c:pt>
                <c:pt idx="20">
                  <c:v>1238.2396543883585</c:v>
                </c:pt>
              </c:numCache>
            </c:numRef>
          </c:val>
          <c:smooth val="0"/>
        </c:ser>
        <c:ser>
          <c:idx val="8"/>
          <c:order val="7"/>
          <c:tx>
            <c:strRef>
              <c:f>'Rear Data'!$AU$82</c:f>
              <c:strCache>
                <c:ptCount val="1"/>
                <c:pt idx="0">
                  <c:v>-3.5°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Data'!$AU$85:$AU$105</c:f>
              <c:numCache>
                <c:formatCode>0</c:formatCode>
                <c:ptCount val="21"/>
                <c:pt idx="0">
                  <c:v>0</c:v>
                </c:pt>
                <c:pt idx="1">
                  <c:v>1090.05</c:v>
                </c:pt>
                <c:pt idx="2">
                  <c:v>816.6260869565217</c:v>
                </c:pt>
                <c:pt idx="3">
                  <c:v>869.55555555555543</c:v>
                </c:pt>
                <c:pt idx="4">
                  <c:v>917.46984126984137</c:v>
                </c:pt>
                <c:pt idx="5">
                  <c:v>980.77777777777783</c:v>
                </c:pt>
                <c:pt idx="6">
                  <c:v>978.58194774346805</c:v>
                </c:pt>
                <c:pt idx="7">
                  <c:v>1049.9129989764585</c:v>
                </c:pt>
                <c:pt idx="8">
                  <c:v>1062.7901234567901</c:v>
                </c:pt>
                <c:pt idx="9">
                  <c:v>1091.4936494496189</c:v>
                </c:pt>
                <c:pt idx="10">
                  <c:v>1106.2544747081713</c:v>
                </c:pt>
                <c:pt idx="11">
                  <c:v>1110.7507204610952</c:v>
                </c:pt>
                <c:pt idx="12">
                  <c:v>1118.7463284379173</c:v>
                </c:pt>
                <c:pt idx="13">
                  <c:v>1130.2664576802508</c:v>
                </c:pt>
                <c:pt idx="14">
                  <c:v>1154.7249999999999</c:v>
                </c:pt>
                <c:pt idx="15">
                  <c:v>1163.0657095527333</c:v>
                </c:pt>
                <c:pt idx="16">
                  <c:v>1174.9569327731092</c:v>
                </c:pt>
                <c:pt idx="17">
                  <c:v>1187.804632426989</c:v>
                </c:pt>
                <c:pt idx="18">
                  <c:v>1209.5740740740741</c:v>
                </c:pt>
                <c:pt idx="19">
                  <c:v>1207.834649326521</c:v>
                </c:pt>
                <c:pt idx="20">
                  <c:v>1196.7603012848913</c:v>
                </c:pt>
              </c:numCache>
            </c:numRef>
          </c:val>
          <c:smooth val="0"/>
        </c:ser>
        <c:ser>
          <c:idx val="4"/>
          <c:order val="8"/>
          <c:tx>
            <c:strRef>
              <c:f>'Rear Data'!#REF!</c:f>
              <c:strCache>
                <c:ptCount val="1"/>
                <c:pt idx="0">
                  <c:v>#REF!</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4516224"/>
        <c:axId val="144518144"/>
      </c:lineChart>
      <c:catAx>
        <c:axId val="1445162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4518144"/>
        <c:crosses val="autoZero"/>
        <c:auto val="1"/>
        <c:lblAlgn val="ctr"/>
        <c:lblOffset val="100"/>
        <c:tickMarkSkip val="1"/>
        <c:noMultiLvlLbl val="0"/>
      </c:catAx>
      <c:valAx>
        <c:axId val="144518144"/>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516224"/>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18psi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'Rear Data'!$E$4</c:f>
              <c:strCache>
                <c:ptCount val="1"/>
                <c:pt idx="0">
                  <c:v>0°</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Data'!$C$85:$C$105</c:f>
              <c:numCache>
                <c:formatCode>0.00</c:formatCode>
                <c:ptCount val="21"/>
                <c:pt idx="0">
                  <c:v>0</c:v>
                </c:pt>
                <c:pt idx="1">
                  <c:v>0.54300000000000004</c:v>
                </c:pt>
                <c:pt idx="2">
                  <c:v>1.89</c:v>
                </c:pt>
                <c:pt idx="3">
                  <c:v>3.49</c:v>
                </c:pt>
                <c:pt idx="4">
                  <c:v>4.72</c:v>
                </c:pt>
                <c:pt idx="5">
                  <c:v>5.91</c:v>
                </c:pt>
                <c:pt idx="6">
                  <c:v>6.89</c:v>
                </c:pt>
                <c:pt idx="7">
                  <c:v>8.06</c:v>
                </c:pt>
                <c:pt idx="8">
                  <c:v>9.51</c:v>
                </c:pt>
                <c:pt idx="9">
                  <c:v>10.26</c:v>
                </c:pt>
                <c:pt idx="10">
                  <c:v>10.79</c:v>
                </c:pt>
                <c:pt idx="11">
                  <c:v>12.67</c:v>
                </c:pt>
                <c:pt idx="12">
                  <c:v>13.98</c:v>
                </c:pt>
                <c:pt idx="13">
                  <c:v>14.82</c:v>
                </c:pt>
                <c:pt idx="14">
                  <c:v>16.12</c:v>
                </c:pt>
                <c:pt idx="15">
                  <c:v>17.11</c:v>
                </c:pt>
                <c:pt idx="16">
                  <c:v>18.09</c:v>
                </c:pt>
                <c:pt idx="17">
                  <c:v>18.989999999999998</c:v>
                </c:pt>
                <c:pt idx="18">
                  <c:v>19.89</c:v>
                </c:pt>
                <c:pt idx="19">
                  <c:v>20.47</c:v>
                </c:pt>
                <c:pt idx="20">
                  <c:v>21.07</c:v>
                </c:pt>
              </c:numCache>
            </c:numRef>
          </c:val>
          <c:smooth val="0"/>
        </c:ser>
        <c:ser>
          <c:idx val="5"/>
          <c:order val="1"/>
          <c:tx>
            <c:strRef>
              <c:f>'Rear Data'!$K$82</c:f>
              <c:strCache>
                <c:ptCount val="1"/>
                <c:pt idx="0">
                  <c:v>-0.5°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Data'!$I$85:$I$105</c:f>
              <c:numCache>
                <c:formatCode>0.00</c:formatCode>
                <c:ptCount val="21"/>
                <c:pt idx="0">
                  <c:v>0</c:v>
                </c:pt>
                <c:pt idx="1">
                  <c:v>1.79</c:v>
                </c:pt>
                <c:pt idx="2">
                  <c:v>2.33</c:v>
                </c:pt>
                <c:pt idx="3">
                  <c:v>3.7</c:v>
                </c:pt>
                <c:pt idx="4">
                  <c:v>4.93</c:v>
                </c:pt>
                <c:pt idx="5">
                  <c:v>6.01</c:v>
                </c:pt>
                <c:pt idx="6">
                  <c:v>7.26</c:v>
                </c:pt>
                <c:pt idx="7">
                  <c:v>8.5299999999999994</c:v>
                </c:pt>
                <c:pt idx="8">
                  <c:v>9.57</c:v>
                </c:pt>
                <c:pt idx="9">
                  <c:v>10.59</c:v>
                </c:pt>
                <c:pt idx="10">
                  <c:v>11.75</c:v>
                </c:pt>
                <c:pt idx="11">
                  <c:v>12.91</c:v>
                </c:pt>
                <c:pt idx="12">
                  <c:v>13.98</c:v>
                </c:pt>
                <c:pt idx="13">
                  <c:v>14.98</c:v>
                </c:pt>
                <c:pt idx="14">
                  <c:v>15.91</c:v>
                </c:pt>
                <c:pt idx="15">
                  <c:v>17.23</c:v>
                </c:pt>
                <c:pt idx="16">
                  <c:v>18.46</c:v>
                </c:pt>
                <c:pt idx="17">
                  <c:v>19.25</c:v>
                </c:pt>
                <c:pt idx="18">
                  <c:v>20.49</c:v>
                </c:pt>
                <c:pt idx="19">
                  <c:v>21.33</c:v>
                </c:pt>
                <c:pt idx="20">
                  <c:v>22.4</c:v>
                </c:pt>
              </c:numCache>
            </c:numRef>
          </c:val>
          <c:smooth val="0"/>
        </c:ser>
        <c:ser>
          <c:idx val="1"/>
          <c:order val="2"/>
          <c:tx>
            <c:strRef>
              <c:f>'Rear Data'!$Q$4</c:f>
              <c:strCache>
                <c:ptCount val="1"/>
                <c:pt idx="0">
                  <c:v>-1°</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Data'!$O$85:$O$105</c:f>
              <c:numCache>
                <c:formatCode>0.00</c:formatCode>
                <c:ptCount val="21"/>
                <c:pt idx="0">
                  <c:v>0</c:v>
                </c:pt>
                <c:pt idx="1">
                  <c:v>0.56000000000000005</c:v>
                </c:pt>
                <c:pt idx="2">
                  <c:v>2.13</c:v>
                </c:pt>
                <c:pt idx="3">
                  <c:v>3.51</c:v>
                </c:pt>
                <c:pt idx="4">
                  <c:v>4.88</c:v>
                </c:pt>
                <c:pt idx="5">
                  <c:v>6.01</c:v>
                </c:pt>
                <c:pt idx="6">
                  <c:v>7.28</c:v>
                </c:pt>
                <c:pt idx="7">
                  <c:v>8.5500000000000007</c:v>
                </c:pt>
                <c:pt idx="8">
                  <c:v>9.69</c:v>
                </c:pt>
                <c:pt idx="9">
                  <c:v>10.69</c:v>
                </c:pt>
                <c:pt idx="10">
                  <c:v>11.69</c:v>
                </c:pt>
                <c:pt idx="11">
                  <c:v>13.06</c:v>
                </c:pt>
                <c:pt idx="12">
                  <c:v>14.33</c:v>
                </c:pt>
                <c:pt idx="13">
                  <c:v>15.06</c:v>
                </c:pt>
                <c:pt idx="14">
                  <c:v>16.48</c:v>
                </c:pt>
                <c:pt idx="15">
                  <c:v>17.399999999999999</c:v>
                </c:pt>
                <c:pt idx="16">
                  <c:v>18.61</c:v>
                </c:pt>
                <c:pt idx="17">
                  <c:v>19.36</c:v>
                </c:pt>
                <c:pt idx="18">
                  <c:v>20.57</c:v>
                </c:pt>
                <c:pt idx="19">
                  <c:v>21.49</c:v>
                </c:pt>
                <c:pt idx="20">
                  <c:v>22.38</c:v>
                </c:pt>
              </c:numCache>
            </c:numRef>
          </c:val>
          <c:smooth val="0"/>
        </c:ser>
        <c:ser>
          <c:idx val="6"/>
          <c:order val="3"/>
          <c:tx>
            <c:strRef>
              <c:f>'Rear Data'!$W$82</c:f>
              <c:strCache>
                <c:ptCount val="1"/>
                <c:pt idx="0">
                  <c:v>-1.5°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Data'!$U$85:$U$105</c:f>
              <c:numCache>
                <c:formatCode>0.00</c:formatCode>
                <c:ptCount val="21"/>
                <c:pt idx="0">
                  <c:v>0</c:v>
                </c:pt>
                <c:pt idx="1">
                  <c:v>0.43</c:v>
                </c:pt>
                <c:pt idx="2">
                  <c:v>2.25</c:v>
                </c:pt>
                <c:pt idx="3">
                  <c:v>3.58</c:v>
                </c:pt>
                <c:pt idx="4">
                  <c:v>5.17</c:v>
                </c:pt>
                <c:pt idx="5">
                  <c:v>5.99</c:v>
                </c:pt>
                <c:pt idx="6">
                  <c:v>7.18</c:v>
                </c:pt>
                <c:pt idx="7">
                  <c:v>8.2799999999999994</c:v>
                </c:pt>
                <c:pt idx="8">
                  <c:v>9.2799999999999994</c:v>
                </c:pt>
                <c:pt idx="9">
                  <c:v>10.48</c:v>
                </c:pt>
                <c:pt idx="10">
                  <c:v>11.5</c:v>
                </c:pt>
                <c:pt idx="11">
                  <c:v>12.75</c:v>
                </c:pt>
                <c:pt idx="12">
                  <c:v>13.95</c:v>
                </c:pt>
                <c:pt idx="13">
                  <c:v>15.05</c:v>
                </c:pt>
                <c:pt idx="14">
                  <c:v>16.07</c:v>
                </c:pt>
                <c:pt idx="15">
                  <c:v>16.98</c:v>
                </c:pt>
                <c:pt idx="16">
                  <c:v>17.88</c:v>
                </c:pt>
                <c:pt idx="17">
                  <c:v>18.690000000000001</c:v>
                </c:pt>
                <c:pt idx="18">
                  <c:v>19.940000000000001</c:v>
                </c:pt>
                <c:pt idx="19">
                  <c:v>20.14</c:v>
                </c:pt>
                <c:pt idx="20">
                  <c:v>21.35</c:v>
                </c:pt>
              </c:numCache>
            </c:numRef>
          </c:val>
          <c:smooth val="0"/>
        </c:ser>
        <c:ser>
          <c:idx val="2"/>
          <c:order val="4"/>
          <c:tx>
            <c:strRef>
              <c:f>'Rear Data'!$AC$4</c:f>
              <c:strCache>
                <c:ptCount val="1"/>
                <c:pt idx="0">
                  <c:v>-2°</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Data'!$AA$85:$AA$105</c:f>
              <c:numCache>
                <c:formatCode>0.00</c:formatCode>
                <c:ptCount val="21"/>
                <c:pt idx="0">
                  <c:v>0</c:v>
                </c:pt>
                <c:pt idx="1">
                  <c:v>1.49</c:v>
                </c:pt>
                <c:pt idx="2">
                  <c:v>2.44</c:v>
                </c:pt>
                <c:pt idx="3">
                  <c:v>3.68</c:v>
                </c:pt>
                <c:pt idx="4">
                  <c:v>4.92</c:v>
                </c:pt>
                <c:pt idx="5">
                  <c:v>6.12</c:v>
                </c:pt>
                <c:pt idx="6">
                  <c:v>7.34</c:v>
                </c:pt>
                <c:pt idx="7">
                  <c:v>8.3699999999999992</c:v>
                </c:pt>
                <c:pt idx="8">
                  <c:v>9.41</c:v>
                </c:pt>
                <c:pt idx="9">
                  <c:v>10.75</c:v>
                </c:pt>
                <c:pt idx="10">
                  <c:v>11.73</c:v>
                </c:pt>
                <c:pt idx="11">
                  <c:v>12.75</c:v>
                </c:pt>
                <c:pt idx="12">
                  <c:v>13.83</c:v>
                </c:pt>
                <c:pt idx="13">
                  <c:v>15.11</c:v>
                </c:pt>
                <c:pt idx="14">
                  <c:v>16.39</c:v>
                </c:pt>
                <c:pt idx="15">
                  <c:v>17.13</c:v>
                </c:pt>
                <c:pt idx="16">
                  <c:v>18.53</c:v>
                </c:pt>
                <c:pt idx="17">
                  <c:v>19.38</c:v>
                </c:pt>
                <c:pt idx="18">
                  <c:v>20.440000000000001</c:v>
                </c:pt>
                <c:pt idx="19">
                  <c:v>21.14</c:v>
                </c:pt>
                <c:pt idx="20">
                  <c:v>22.43</c:v>
                </c:pt>
              </c:numCache>
            </c:numRef>
          </c:val>
          <c:smooth val="0"/>
        </c:ser>
        <c:ser>
          <c:idx val="7"/>
          <c:order val="5"/>
          <c:tx>
            <c:strRef>
              <c:f>'Rear Data'!$AI$82</c:f>
              <c:strCache>
                <c:ptCount val="1"/>
                <c:pt idx="0">
                  <c:v>-2.5°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Data'!$AG$85:$AG$105</c:f>
              <c:numCache>
                <c:formatCode>0.00</c:formatCode>
                <c:ptCount val="21"/>
                <c:pt idx="0">
                  <c:v>0</c:v>
                </c:pt>
                <c:pt idx="1">
                  <c:v>0.51</c:v>
                </c:pt>
                <c:pt idx="2">
                  <c:v>2.08</c:v>
                </c:pt>
                <c:pt idx="3">
                  <c:v>3.56</c:v>
                </c:pt>
                <c:pt idx="4">
                  <c:v>4.9400000000000004</c:v>
                </c:pt>
                <c:pt idx="5">
                  <c:v>6.14</c:v>
                </c:pt>
                <c:pt idx="6">
                  <c:v>7.26</c:v>
                </c:pt>
                <c:pt idx="7">
                  <c:v>8.5399999999999991</c:v>
                </c:pt>
                <c:pt idx="8">
                  <c:v>9.7899999999999991</c:v>
                </c:pt>
                <c:pt idx="9">
                  <c:v>10.83</c:v>
                </c:pt>
                <c:pt idx="10">
                  <c:v>11.82</c:v>
                </c:pt>
                <c:pt idx="11">
                  <c:v>12.87</c:v>
                </c:pt>
                <c:pt idx="12">
                  <c:v>14.29</c:v>
                </c:pt>
                <c:pt idx="13">
                  <c:v>15.62</c:v>
                </c:pt>
                <c:pt idx="14">
                  <c:v>16.28</c:v>
                </c:pt>
                <c:pt idx="15">
                  <c:v>17.72</c:v>
                </c:pt>
                <c:pt idx="16">
                  <c:v>18.57</c:v>
                </c:pt>
                <c:pt idx="17">
                  <c:v>19.75</c:v>
                </c:pt>
                <c:pt idx="18">
                  <c:v>20.48</c:v>
                </c:pt>
                <c:pt idx="19">
                  <c:v>21.47</c:v>
                </c:pt>
                <c:pt idx="20">
                  <c:v>22.57</c:v>
                </c:pt>
              </c:numCache>
            </c:numRef>
          </c:val>
          <c:smooth val="0"/>
        </c:ser>
        <c:ser>
          <c:idx val="3"/>
          <c:order val="6"/>
          <c:tx>
            <c:strRef>
              <c:f>'Rear Data'!$AO$4</c:f>
              <c:strCache>
                <c:ptCount val="1"/>
                <c:pt idx="0">
                  <c:v>-3°</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Data'!$AM$85:$AM$105</c:f>
              <c:numCache>
                <c:formatCode>0.00</c:formatCode>
                <c:ptCount val="21"/>
                <c:pt idx="0">
                  <c:v>0</c:v>
                </c:pt>
                <c:pt idx="1">
                  <c:v>0.34</c:v>
                </c:pt>
                <c:pt idx="2">
                  <c:v>1.95</c:v>
                </c:pt>
                <c:pt idx="3">
                  <c:v>3.53</c:v>
                </c:pt>
                <c:pt idx="4">
                  <c:v>4.96</c:v>
                </c:pt>
                <c:pt idx="5">
                  <c:v>6.21</c:v>
                </c:pt>
                <c:pt idx="6">
                  <c:v>7.33</c:v>
                </c:pt>
                <c:pt idx="7">
                  <c:v>8.6300000000000008</c:v>
                </c:pt>
                <c:pt idx="8">
                  <c:v>9.8800000000000008</c:v>
                </c:pt>
                <c:pt idx="9">
                  <c:v>10.99</c:v>
                </c:pt>
                <c:pt idx="10">
                  <c:v>12.15</c:v>
                </c:pt>
                <c:pt idx="11">
                  <c:v>13.07</c:v>
                </c:pt>
                <c:pt idx="12">
                  <c:v>14.49</c:v>
                </c:pt>
                <c:pt idx="13">
                  <c:v>15.86</c:v>
                </c:pt>
                <c:pt idx="14">
                  <c:v>16.54</c:v>
                </c:pt>
                <c:pt idx="15">
                  <c:v>17.97</c:v>
                </c:pt>
                <c:pt idx="16">
                  <c:v>18.79</c:v>
                </c:pt>
                <c:pt idx="17">
                  <c:v>19.989999999999998</c:v>
                </c:pt>
                <c:pt idx="18">
                  <c:v>20.7</c:v>
                </c:pt>
                <c:pt idx="19">
                  <c:v>21.05</c:v>
                </c:pt>
                <c:pt idx="20">
                  <c:v>21.99</c:v>
                </c:pt>
              </c:numCache>
            </c:numRef>
          </c:val>
          <c:smooth val="0"/>
        </c:ser>
        <c:ser>
          <c:idx val="8"/>
          <c:order val="7"/>
          <c:tx>
            <c:strRef>
              <c:f>'Rear Data'!$AU$82</c:f>
              <c:strCache>
                <c:ptCount val="1"/>
                <c:pt idx="0">
                  <c:v>-3.5°</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Data'!$AS$85:$AS$105</c:f>
              <c:numCache>
                <c:formatCode>0.00</c:formatCode>
                <c:ptCount val="21"/>
                <c:pt idx="0">
                  <c:v>0</c:v>
                </c:pt>
                <c:pt idx="1">
                  <c:v>1.4</c:v>
                </c:pt>
                <c:pt idx="2">
                  <c:v>3.45</c:v>
                </c:pt>
                <c:pt idx="3">
                  <c:v>4.41</c:v>
                </c:pt>
                <c:pt idx="4">
                  <c:v>6.3</c:v>
                </c:pt>
                <c:pt idx="5">
                  <c:v>7.74</c:v>
                </c:pt>
                <c:pt idx="6">
                  <c:v>8.42</c:v>
                </c:pt>
                <c:pt idx="7">
                  <c:v>9.77</c:v>
                </c:pt>
                <c:pt idx="8">
                  <c:v>10.53</c:v>
                </c:pt>
                <c:pt idx="9">
                  <c:v>11.81</c:v>
                </c:pt>
                <c:pt idx="10">
                  <c:v>12.85</c:v>
                </c:pt>
                <c:pt idx="11">
                  <c:v>13.88</c:v>
                </c:pt>
                <c:pt idx="12">
                  <c:v>14.98</c:v>
                </c:pt>
                <c:pt idx="13">
                  <c:v>15.95</c:v>
                </c:pt>
                <c:pt idx="14">
                  <c:v>17.2</c:v>
                </c:pt>
                <c:pt idx="15">
                  <c:v>18.11</c:v>
                </c:pt>
                <c:pt idx="16">
                  <c:v>19.04</c:v>
                </c:pt>
                <c:pt idx="17">
                  <c:v>19.86</c:v>
                </c:pt>
                <c:pt idx="18">
                  <c:v>21.06</c:v>
                </c:pt>
                <c:pt idx="19">
                  <c:v>21.53</c:v>
                </c:pt>
                <c:pt idx="20">
                  <c:v>22.57</c:v>
                </c:pt>
              </c:numCache>
            </c:numRef>
          </c:val>
          <c:smooth val="0"/>
        </c:ser>
        <c:ser>
          <c:idx val="4"/>
          <c:order val="8"/>
          <c:tx>
            <c:strRef>
              <c:f>'Rear Data'!#REF!</c:f>
              <c:strCache>
                <c:ptCount val="1"/>
                <c:pt idx="0">
                  <c:v>#REF!</c:v>
                </c:pt>
              </c:strCache>
            </c:strRef>
          </c:tx>
          <c:marker>
            <c:symbol val="none"/>
          </c:marker>
          <c:cat>
            <c:numRef>
              <c:f>'Rear Data'!$S$7:$S$27</c:f>
              <c:numCache>
                <c:formatCode>0.0</c:formatCode>
                <c:ptCount val="21"/>
                <c:pt idx="0">
                  <c:v>0</c:v>
                </c:pt>
                <c:pt idx="1">
                  <c:v>26.1</c:v>
                </c:pt>
                <c:pt idx="2">
                  <c:v>51.5</c:v>
                </c:pt>
                <c:pt idx="3">
                  <c:v>73.5</c:v>
                </c:pt>
                <c:pt idx="4">
                  <c:v>98</c:v>
                </c:pt>
                <c:pt idx="5">
                  <c:v>128.69999999999999</c:v>
                </c:pt>
                <c:pt idx="6">
                  <c:v>152.69999999999999</c:v>
                </c:pt>
                <c:pt idx="7">
                  <c:v>174.9</c:v>
                </c:pt>
                <c:pt idx="8">
                  <c:v>197.2</c:v>
                </c:pt>
                <c:pt idx="9">
                  <c:v>228.3</c:v>
                </c:pt>
                <c:pt idx="10">
                  <c:v>251.3</c:v>
                </c:pt>
                <c:pt idx="11">
                  <c:v>274.2</c:v>
                </c:pt>
                <c:pt idx="12">
                  <c:v>296.39999999999998</c:v>
                </c:pt>
                <c:pt idx="13">
                  <c:v>317.5</c:v>
                </c:pt>
                <c:pt idx="14">
                  <c:v>351.4</c:v>
                </c:pt>
                <c:pt idx="15">
                  <c:v>385.8</c:v>
                </c:pt>
                <c:pt idx="16">
                  <c:v>406.4</c:v>
                </c:pt>
                <c:pt idx="17">
                  <c:v>434.4</c:v>
                </c:pt>
                <c:pt idx="18">
                  <c:v>451.7</c:v>
                </c:pt>
                <c:pt idx="19">
                  <c:v>461.1</c:v>
                </c:pt>
                <c:pt idx="20">
                  <c:v>497.6</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4578432"/>
        <c:axId val="144592896"/>
      </c:lineChart>
      <c:catAx>
        <c:axId val="1445784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4592896"/>
        <c:crosses val="autoZero"/>
        <c:auto val="1"/>
        <c:lblAlgn val="ctr"/>
        <c:lblOffset val="100"/>
        <c:tickMarkSkip val="1"/>
        <c:noMultiLvlLbl val="0"/>
      </c:catAx>
      <c:valAx>
        <c:axId val="14459289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4578432"/>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24psi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7560975609756101E-2"/>
          <c:y val="0.19083325111542299"/>
          <c:w val="0.78818998716302957"/>
          <c:h val="0.62582080880499003"/>
        </c:manualLayout>
      </c:layout>
      <c:lineChart>
        <c:grouping val="standard"/>
        <c:varyColors val="0"/>
        <c:ser>
          <c:idx val="0"/>
          <c:order val="0"/>
          <c:tx>
            <c:strRef>
              <c:f>'Front Data'!$E$4</c:f>
              <c:strCache>
                <c:ptCount val="1"/>
                <c:pt idx="0">
                  <c:v>0°</c:v>
                </c:pt>
              </c:strCache>
            </c:strRef>
          </c:tx>
          <c:spPr>
            <a:ln w="12700">
              <a:solidFill>
                <a:srgbClr val="000080"/>
              </a:solidFill>
              <a:prstDash val="solid"/>
            </a:ln>
          </c:spPr>
          <c:marker>
            <c:symbol val="none"/>
          </c:marker>
          <c:cat>
            <c:strRef>
              <c:f>'Front Data'!$A$7:$A$27</c:f>
              <c:strCache>
                <c:ptCount val="21"/>
                <c:pt idx="0">
                  <c:v>0</c:v>
                </c:pt>
                <c:pt idx="1">
                  <c:v>30</c:v>
                </c:pt>
                <c:pt idx="2">
                  <c:v>54</c:v>
                </c:pt>
                <c:pt idx="3">
                  <c:v>81</c:v>
                </c:pt>
                <c:pt idx="4">
                  <c:v>108</c:v>
                </c:pt>
                <c:pt idx="5">
                  <c:v>135</c:v>
                </c:pt>
                <c:pt idx="6">
                  <c:v>162</c:v>
                </c:pt>
                <c:pt idx="7">
                  <c:v>174</c:v>
                </c:pt>
                <c:pt idx="8">
                  <c:v>199</c:v>
                </c:pt>
                <c:pt idx="9">
                  <c:v>224</c:v>
                </c:pt>
                <c:pt idx="10">
                  <c:v>248</c:v>
                </c:pt>
                <c:pt idx="11">
                  <c:v>268</c:v>
                </c:pt>
                <c:pt idx="12">
                  <c:v>293</c:v>
                </c:pt>
                <c:pt idx="13">
                  <c:v>318</c:v>
                </c:pt>
                <c:pt idx="14">
                  <c:v>343</c:v>
                </c:pt>
                <c:pt idx="15">
                  <c:v>364</c:v>
                </c:pt>
                <c:pt idx="16">
                  <c:v>388</c:v>
                </c:pt>
                <c:pt idx="17">
                  <c:v>413</c:v>
                </c:pt>
                <c:pt idx="18">
                  <c:v>437</c:v>
                </c:pt>
                <c:pt idx="19">
                  <c:v>461</c:v>
                </c:pt>
                <c:pt idx="20">
                  <c:v>485</c:v>
                </c:pt>
              </c:strCache>
            </c:strRef>
          </c:cat>
          <c:val>
            <c:numRef>
              <c:f>'Front Data'!$C$7:$C$27</c:f>
              <c:numCache>
                <c:formatCode>0.00</c:formatCode>
                <c:ptCount val="21"/>
                <c:pt idx="0">
                  <c:v>0</c:v>
                </c:pt>
                <c:pt idx="1">
                  <c:v>1.7683999999999855</c:v>
                </c:pt>
                <c:pt idx="2">
                  <c:v>3.1501999999999839</c:v>
                </c:pt>
                <c:pt idx="3">
                  <c:v>4.3806000000000154</c:v>
                </c:pt>
                <c:pt idx="4">
                  <c:v>5.6974999999999909</c:v>
                </c:pt>
                <c:pt idx="5">
                  <c:v>6.8845999999999776</c:v>
                </c:pt>
                <c:pt idx="6">
                  <c:v>7.8580000000000041</c:v>
                </c:pt>
                <c:pt idx="7">
                  <c:v>8.6503000000000156</c:v>
                </c:pt>
                <c:pt idx="8">
                  <c:v>9.6129999999999995</c:v>
                </c:pt>
                <c:pt idx="9">
                  <c:v>10.597299999999962</c:v>
                </c:pt>
                <c:pt idx="10">
                  <c:v>11.421999999999969</c:v>
                </c:pt>
                <c:pt idx="11">
                  <c:v>12.306299999999965</c:v>
                </c:pt>
                <c:pt idx="12">
                  <c:v>13.436599999999999</c:v>
                </c:pt>
                <c:pt idx="13">
                  <c:v>14.277499999999975</c:v>
                </c:pt>
                <c:pt idx="14">
                  <c:v>15.080699999999979</c:v>
                </c:pt>
                <c:pt idx="15">
                  <c:v>15.970300000000009</c:v>
                </c:pt>
                <c:pt idx="16">
                  <c:v>16.851900000000001</c:v>
                </c:pt>
                <c:pt idx="17">
                  <c:v>17.60899999999998</c:v>
                </c:pt>
                <c:pt idx="18">
                  <c:v>18.585199999999986</c:v>
                </c:pt>
                <c:pt idx="19">
                  <c:v>19.047599999999989</c:v>
                </c:pt>
                <c:pt idx="20">
                  <c:v>20.47799999999998</c:v>
                </c:pt>
              </c:numCache>
            </c:numRef>
          </c:val>
          <c:smooth val="0"/>
        </c:ser>
        <c:ser>
          <c:idx val="1"/>
          <c:order val="1"/>
          <c:tx>
            <c:strRef>
              <c:f>'Front Data'!$K$4</c:f>
              <c:strCache>
                <c:ptCount val="1"/>
                <c:pt idx="0">
                  <c:v>-0.5°</c:v>
                </c:pt>
              </c:strCache>
            </c:strRef>
          </c:tx>
          <c:spPr>
            <a:ln w="12700">
              <a:solidFill>
                <a:srgbClr val="FF00FF"/>
              </a:solidFill>
              <a:prstDash val="solid"/>
            </a:ln>
          </c:spPr>
          <c:marker>
            <c:symbol val="none"/>
          </c:marker>
          <c:val>
            <c:numRef>
              <c:f>'Front Data'!$I$7:$I$27</c:f>
              <c:numCache>
                <c:formatCode>0.00</c:formatCode>
                <c:ptCount val="21"/>
                <c:pt idx="0">
                  <c:v>0</c:v>
                </c:pt>
                <c:pt idx="1">
                  <c:v>2.0523999999999774</c:v>
                </c:pt>
                <c:pt idx="2">
                  <c:v>3.1745999999999981</c:v>
                </c:pt>
                <c:pt idx="3">
                  <c:v>4.4157999999999902</c:v>
                </c:pt>
                <c:pt idx="4">
                  <c:v>5.7353999999999701</c:v>
                </c:pt>
                <c:pt idx="5">
                  <c:v>7.0495999999999981</c:v>
                </c:pt>
                <c:pt idx="6">
                  <c:v>8.2393999999999892</c:v>
                </c:pt>
                <c:pt idx="7">
                  <c:v>8.7044999999999959</c:v>
                </c:pt>
                <c:pt idx="8">
                  <c:v>9.7130999999999972</c:v>
                </c:pt>
                <c:pt idx="9">
                  <c:v>10.735299999999995</c:v>
                </c:pt>
                <c:pt idx="10">
                  <c:v>11.538399999999967</c:v>
                </c:pt>
                <c:pt idx="11">
                  <c:v>12.349600000000009</c:v>
                </c:pt>
                <c:pt idx="12">
                  <c:v>13.485299999999995</c:v>
                </c:pt>
                <c:pt idx="13">
                  <c:v>14.445299999999975</c:v>
                </c:pt>
                <c:pt idx="14">
                  <c:v>15.142899999999997</c:v>
                </c:pt>
                <c:pt idx="15">
                  <c:v>16.113699999999994</c:v>
                </c:pt>
                <c:pt idx="16">
                  <c:v>17.000699999999995</c:v>
                </c:pt>
                <c:pt idx="17">
                  <c:v>17.717199999999991</c:v>
                </c:pt>
                <c:pt idx="18">
                  <c:v>18.574399999999969</c:v>
                </c:pt>
                <c:pt idx="19">
                  <c:v>19.707399999999978</c:v>
                </c:pt>
                <c:pt idx="20">
                  <c:v>20.591700000000003</c:v>
                </c:pt>
              </c:numCache>
            </c:numRef>
          </c:val>
          <c:smooth val="0"/>
        </c:ser>
        <c:ser>
          <c:idx val="2"/>
          <c:order val="2"/>
          <c:tx>
            <c:strRef>
              <c:f>'Front Data'!$Q$4</c:f>
              <c:strCache>
                <c:ptCount val="1"/>
                <c:pt idx="0">
                  <c:v>-1°</c:v>
                </c:pt>
              </c:strCache>
            </c:strRef>
          </c:tx>
          <c:spPr>
            <a:ln w="12700">
              <a:solidFill>
                <a:srgbClr val="FFFF00"/>
              </a:solidFill>
              <a:prstDash val="solid"/>
            </a:ln>
          </c:spPr>
          <c:marker>
            <c:symbol val="none"/>
          </c:marker>
          <c:val>
            <c:numRef>
              <c:f>'Front Data'!$O$7:$O$27</c:f>
              <c:numCache>
                <c:formatCode>0.00</c:formatCode>
                <c:ptCount val="21"/>
                <c:pt idx="0">
                  <c:v>0</c:v>
                </c:pt>
                <c:pt idx="1">
                  <c:v>1.6820000000000164</c:v>
                </c:pt>
                <c:pt idx="2">
                  <c:v>3.1233000000000288</c:v>
                </c:pt>
                <c:pt idx="3">
                  <c:v>4.6322000000000116</c:v>
                </c:pt>
                <c:pt idx="4">
                  <c:v>5.4109000000000265</c:v>
                </c:pt>
                <c:pt idx="5">
                  <c:v>7.1252999999999815</c:v>
                </c:pt>
                <c:pt idx="6">
                  <c:v>8.1313000000000102</c:v>
                </c:pt>
                <c:pt idx="7">
                  <c:v>8.8100000000000023</c:v>
                </c:pt>
                <c:pt idx="8">
                  <c:v>9.7672000000000025</c:v>
                </c:pt>
                <c:pt idx="9">
                  <c:v>10.797500000000014</c:v>
                </c:pt>
                <c:pt idx="10">
                  <c:v>11.351800000000026</c:v>
                </c:pt>
                <c:pt idx="11">
                  <c:v>11.949400000000026</c:v>
                </c:pt>
                <c:pt idx="12">
                  <c:v>13.550200000000018</c:v>
                </c:pt>
                <c:pt idx="13">
                  <c:v>14.542599999999993</c:v>
                </c:pt>
                <c:pt idx="14">
                  <c:v>15.264700000000005</c:v>
                </c:pt>
                <c:pt idx="15">
                  <c:v>16.27600000000001</c:v>
                </c:pt>
                <c:pt idx="16">
                  <c:v>17.157500000000027</c:v>
                </c:pt>
                <c:pt idx="17">
                  <c:v>17.971400000000017</c:v>
                </c:pt>
                <c:pt idx="18">
                  <c:v>18.907100000000014</c:v>
                </c:pt>
                <c:pt idx="19">
                  <c:v>19.842700000000008</c:v>
                </c:pt>
                <c:pt idx="20">
                  <c:v>20.886500000000012</c:v>
                </c:pt>
              </c:numCache>
            </c:numRef>
          </c:val>
          <c:smooth val="0"/>
        </c:ser>
        <c:ser>
          <c:idx val="3"/>
          <c:order val="3"/>
          <c:tx>
            <c:strRef>
              <c:f>'Front Data'!$W$4</c:f>
              <c:strCache>
                <c:ptCount val="1"/>
                <c:pt idx="0">
                  <c:v>-1.5°</c:v>
                </c:pt>
              </c:strCache>
            </c:strRef>
          </c:tx>
          <c:spPr>
            <a:ln w="12700">
              <a:solidFill>
                <a:srgbClr val="00FFFF"/>
              </a:solidFill>
              <a:prstDash val="solid"/>
            </a:ln>
          </c:spPr>
          <c:marker>
            <c:symbol val="none"/>
          </c:marker>
          <c:val>
            <c:numRef>
              <c:f>'Front Data'!$U$7:$U$27</c:f>
              <c:numCache>
                <c:formatCode>0.00</c:formatCode>
                <c:ptCount val="21"/>
                <c:pt idx="0">
                  <c:v>0</c:v>
                </c:pt>
                <c:pt idx="1">
                  <c:v>2.0660000000000309</c:v>
                </c:pt>
                <c:pt idx="2">
                  <c:v>3.5126999999999953</c:v>
                </c:pt>
                <c:pt idx="3">
                  <c:v>4.6888999999999896</c:v>
                </c:pt>
                <c:pt idx="4">
                  <c:v>6.0031000000000176</c:v>
                </c:pt>
                <c:pt idx="5">
                  <c:v>7.5174000000000092</c:v>
                </c:pt>
                <c:pt idx="6">
                  <c:v>8.2827000000000339</c:v>
                </c:pt>
                <c:pt idx="7">
                  <c:v>8.7991999999999848</c:v>
                </c:pt>
                <c:pt idx="8">
                  <c:v>9.8024000000000342</c:v>
                </c:pt>
                <c:pt idx="9">
                  <c:v>10.908299999999997</c:v>
                </c:pt>
                <c:pt idx="10">
                  <c:v>11.730400000000031</c:v>
                </c:pt>
                <c:pt idx="11">
                  <c:v>12.303600000000017</c:v>
                </c:pt>
                <c:pt idx="12">
                  <c:v>13.807099999999991</c:v>
                </c:pt>
                <c:pt idx="13">
                  <c:v>14.345200000000034</c:v>
                </c:pt>
                <c:pt idx="14">
                  <c:v>15.408000000000015</c:v>
                </c:pt>
                <c:pt idx="15">
                  <c:v>16.297599999999989</c:v>
                </c:pt>
                <c:pt idx="16">
                  <c:v>17.130499999999984</c:v>
                </c:pt>
                <c:pt idx="17">
                  <c:v>18.038999999999987</c:v>
                </c:pt>
                <c:pt idx="18">
                  <c:v>19.115299999999991</c:v>
                </c:pt>
                <c:pt idx="19">
                  <c:v>19.845399999999984</c:v>
                </c:pt>
                <c:pt idx="20">
                  <c:v>20.962200000000024</c:v>
                </c:pt>
              </c:numCache>
            </c:numRef>
          </c:val>
          <c:smooth val="0"/>
        </c:ser>
        <c:ser>
          <c:idx val="4"/>
          <c:order val="4"/>
          <c:tx>
            <c:strRef>
              <c:f>'Front Data'!$AC$4</c:f>
              <c:strCache>
                <c:ptCount val="1"/>
                <c:pt idx="0">
                  <c:v>-2°</c:v>
                </c:pt>
              </c:strCache>
            </c:strRef>
          </c:tx>
          <c:spPr>
            <a:ln w="12700">
              <a:solidFill>
                <a:srgbClr val="800080"/>
              </a:solidFill>
              <a:prstDash val="solid"/>
            </a:ln>
          </c:spPr>
          <c:marker>
            <c:symbol val="none"/>
          </c:marker>
          <c:val>
            <c:numRef>
              <c:f>'Front Data'!$AA$7:$AA$27</c:f>
              <c:numCache>
                <c:formatCode>0.00</c:formatCode>
                <c:ptCount val="21"/>
                <c:pt idx="0">
                  <c:v>0</c:v>
                </c:pt>
                <c:pt idx="1">
                  <c:v>2.0011000000000081</c:v>
                </c:pt>
                <c:pt idx="2">
                  <c:v>3.1069999999999709</c:v>
                </c:pt>
                <c:pt idx="3">
                  <c:v>4.7808999999999742</c:v>
                </c:pt>
                <c:pt idx="4">
                  <c:v>6.0328999999999837</c:v>
                </c:pt>
                <c:pt idx="5">
                  <c:v>7.34699999999998</c:v>
                </c:pt>
                <c:pt idx="6">
                  <c:v>8.420599999999979</c:v>
                </c:pt>
                <c:pt idx="7">
                  <c:v>8.9099999999999682</c:v>
                </c:pt>
                <c:pt idx="8">
                  <c:v>10.143100000000004</c:v>
                </c:pt>
                <c:pt idx="9">
                  <c:v>11.078699999999969</c:v>
                </c:pt>
                <c:pt idx="10">
                  <c:v>11.87639999999999</c:v>
                </c:pt>
                <c:pt idx="11">
                  <c:v>12.768799999999999</c:v>
                </c:pt>
                <c:pt idx="12">
                  <c:v>13.990999999999985</c:v>
                </c:pt>
                <c:pt idx="13">
                  <c:v>14.49939999999998</c:v>
                </c:pt>
                <c:pt idx="14">
                  <c:v>15.675700000000006</c:v>
                </c:pt>
                <c:pt idx="15">
                  <c:v>16.649099999999976</c:v>
                </c:pt>
                <c:pt idx="16">
                  <c:v>17.587400000000002</c:v>
                </c:pt>
                <c:pt idx="17">
                  <c:v>18.371600000000001</c:v>
                </c:pt>
                <c:pt idx="18">
                  <c:v>19.161200000000008</c:v>
                </c:pt>
                <c:pt idx="19">
                  <c:v>20.110299999999995</c:v>
                </c:pt>
                <c:pt idx="20">
                  <c:v>21.283899999999988</c:v>
                </c:pt>
              </c:numCache>
            </c:numRef>
          </c:val>
          <c:smooth val="0"/>
        </c:ser>
        <c:ser>
          <c:idx val="5"/>
          <c:order val="5"/>
          <c:tx>
            <c:strRef>
              <c:f>'Front Data'!$AI$4</c:f>
              <c:strCache>
                <c:ptCount val="1"/>
                <c:pt idx="0">
                  <c:v>-2.5°</c:v>
                </c:pt>
              </c:strCache>
            </c:strRef>
          </c:tx>
          <c:spPr>
            <a:ln w="12700">
              <a:solidFill>
                <a:srgbClr val="800000"/>
              </a:solidFill>
              <a:prstDash val="solid"/>
            </a:ln>
          </c:spPr>
          <c:marker>
            <c:symbol val="none"/>
          </c:marker>
          <c:val>
            <c:numRef>
              <c:f>'Front Data'!$AG$7:$AG$27</c:f>
              <c:numCache>
                <c:formatCode>0.00</c:formatCode>
                <c:ptCount val="21"/>
                <c:pt idx="0">
                  <c:v>0</c:v>
                </c:pt>
                <c:pt idx="1">
                  <c:v>1.9820000000000277</c:v>
                </c:pt>
                <c:pt idx="2">
                  <c:v>2.7094000000000165</c:v>
                </c:pt>
                <c:pt idx="3">
                  <c:v>4.9214000000000055</c:v>
                </c:pt>
                <c:pt idx="4">
                  <c:v>6.2707000000000335</c:v>
                </c:pt>
                <c:pt idx="5">
                  <c:v>7.6659999999999968</c:v>
                </c:pt>
                <c:pt idx="6">
                  <c:v>8.6774000000000342</c:v>
                </c:pt>
                <c:pt idx="7">
                  <c:v>9.3831000000000131</c:v>
                </c:pt>
                <c:pt idx="8">
                  <c:v>10.302500000000009</c:v>
                </c:pt>
                <c:pt idx="9">
                  <c:v>11.408500000000004</c:v>
                </c:pt>
                <c:pt idx="10">
                  <c:v>12.257600000000025</c:v>
                </c:pt>
                <c:pt idx="11">
                  <c:v>13.114800000000002</c:v>
                </c:pt>
                <c:pt idx="12">
                  <c:v>14.22890000000001</c:v>
                </c:pt>
                <c:pt idx="13">
                  <c:v>15.256400000000042</c:v>
                </c:pt>
                <c:pt idx="14">
                  <c:v>15.935100000000034</c:v>
                </c:pt>
                <c:pt idx="15">
                  <c:v>16.79770000000002</c:v>
                </c:pt>
                <c:pt idx="16">
                  <c:v>17.809100000000001</c:v>
                </c:pt>
                <c:pt idx="17">
                  <c:v>18.625699999999995</c:v>
                </c:pt>
                <c:pt idx="18">
                  <c:v>19.577600000000018</c:v>
                </c:pt>
                <c:pt idx="19">
                  <c:v>20.502400000000023</c:v>
                </c:pt>
                <c:pt idx="20">
                  <c:v>21.565000000000026</c:v>
                </c:pt>
              </c:numCache>
            </c:numRef>
          </c:val>
          <c:smooth val="0"/>
        </c:ser>
        <c:ser>
          <c:idx val="6"/>
          <c:order val="6"/>
          <c:tx>
            <c:strRef>
              <c:f>'Front Data'!$AO$4</c:f>
              <c:strCache>
                <c:ptCount val="1"/>
                <c:pt idx="0">
                  <c:v>-3°</c:v>
                </c:pt>
              </c:strCache>
            </c:strRef>
          </c:tx>
          <c:spPr>
            <a:ln w="12700">
              <a:solidFill>
                <a:srgbClr val="008080"/>
              </a:solidFill>
              <a:prstDash val="solid"/>
            </a:ln>
          </c:spPr>
          <c:marker>
            <c:symbol val="none"/>
          </c:marker>
          <c:val>
            <c:numRef>
              <c:f>'Front Data'!$AM$7:$AM$27</c:f>
              <c:numCache>
                <c:formatCode>0.00</c:formatCode>
                <c:ptCount val="21"/>
                <c:pt idx="0">
                  <c:v>0</c:v>
                </c:pt>
                <c:pt idx="1">
                  <c:v>2.35</c:v>
                </c:pt>
                <c:pt idx="2">
                  <c:v>3.65</c:v>
                </c:pt>
                <c:pt idx="3">
                  <c:v>5.31</c:v>
                </c:pt>
                <c:pt idx="4">
                  <c:v>6.45</c:v>
                </c:pt>
                <c:pt idx="5">
                  <c:v>7.82</c:v>
                </c:pt>
                <c:pt idx="6">
                  <c:v>8.85</c:v>
                </c:pt>
                <c:pt idx="7">
                  <c:v>9.82</c:v>
                </c:pt>
                <c:pt idx="8">
                  <c:v>10.53</c:v>
                </c:pt>
                <c:pt idx="9">
                  <c:v>11.6</c:v>
                </c:pt>
                <c:pt idx="10">
                  <c:v>12.43</c:v>
                </c:pt>
                <c:pt idx="11">
                  <c:v>13.46</c:v>
                </c:pt>
                <c:pt idx="12">
                  <c:v>14.4</c:v>
                </c:pt>
                <c:pt idx="13">
                  <c:v>15.27</c:v>
                </c:pt>
                <c:pt idx="14">
                  <c:v>16.03</c:v>
                </c:pt>
                <c:pt idx="15">
                  <c:v>16.97</c:v>
                </c:pt>
                <c:pt idx="16">
                  <c:v>18.07</c:v>
                </c:pt>
                <c:pt idx="17">
                  <c:v>18.79</c:v>
                </c:pt>
                <c:pt idx="18">
                  <c:v>19.600000000000001</c:v>
                </c:pt>
                <c:pt idx="19">
                  <c:v>20.53</c:v>
                </c:pt>
                <c:pt idx="20">
                  <c:v>21.77</c:v>
                </c:pt>
              </c:numCache>
            </c:numRef>
          </c:val>
          <c:smooth val="0"/>
        </c:ser>
        <c:ser>
          <c:idx val="7"/>
          <c:order val="7"/>
          <c:tx>
            <c:strRef>
              <c:f>'Front Data'!$AU$4</c:f>
              <c:strCache>
                <c:ptCount val="1"/>
                <c:pt idx="0">
                  <c:v>-3.5°</c:v>
                </c:pt>
              </c:strCache>
            </c:strRef>
          </c:tx>
          <c:spPr>
            <a:ln w="12700">
              <a:solidFill>
                <a:srgbClr val="0000FF"/>
              </a:solidFill>
              <a:prstDash val="solid"/>
            </a:ln>
          </c:spPr>
          <c:marker>
            <c:symbol val="none"/>
          </c:marker>
          <c:val>
            <c:numRef>
              <c:f>'Front Data'!$AS$7:$AS$27</c:f>
              <c:numCache>
                <c:formatCode>0.00</c:formatCode>
                <c:ptCount val="21"/>
                <c:pt idx="0">
                  <c:v>0</c:v>
                </c:pt>
                <c:pt idx="1">
                  <c:v>2.482400000000041</c:v>
                </c:pt>
                <c:pt idx="2">
                  <c:v>4.2103000000000179</c:v>
                </c:pt>
                <c:pt idx="3">
                  <c:v>5.5948000000000206</c:v>
                </c:pt>
                <c:pt idx="4">
                  <c:v>7.0388000000000375</c:v>
                </c:pt>
                <c:pt idx="5">
                  <c:v>7.1415000000000077</c:v>
                </c:pt>
                <c:pt idx="6">
                  <c:v>8.7694000000000187</c:v>
                </c:pt>
                <c:pt idx="7">
                  <c:v>9.8050000000000068</c:v>
                </c:pt>
                <c:pt idx="8">
                  <c:v>11.011099999999999</c:v>
                </c:pt>
                <c:pt idx="9">
                  <c:v>11.962900000000047</c:v>
                </c:pt>
                <c:pt idx="10">
                  <c:v>12.803899999999999</c:v>
                </c:pt>
                <c:pt idx="11">
                  <c:v>13.336600000000033</c:v>
                </c:pt>
                <c:pt idx="12">
                  <c:v>14.680500000000052</c:v>
                </c:pt>
                <c:pt idx="13">
                  <c:v>15.594500000000039</c:v>
                </c:pt>
                <c:pt idx="14">
                  <c:v>16.427400000000034</c:v>
                </c:pt>
                <c:pt idx="15">
                  <c:v>17.330500000000029</c:v>
                </c:pt>
                <c:pt idx="16">
                  <c:v>18.120100000000036</c:v>
                </c:pt>
                <c:pt idx="17">
                  <c:v>19.072000000000003</c:v>
                </c:pt>
                <c:pt idx="18">
                  <c:v>20.091400000000021</c:v>
                </c:pt>
                <c:pt idx="19">
                  <c:v>20.862100000000055</c:v>
                </c:pt>
                <c:pt idx="20">
                  <c:v>21.719300000000032</c:v>
                </c:pt>
              </c:numCache>
            </c:numRef>
          </c:val>
          <c:smooth val="0"/>
        </c:ser>
        <c:dLbls>
          <c:showLegendKey val="0"/>
          <c:showVal val="0"/>
          <c:showCatName val="0"/>
          <c:showSerName val="0"/>
          <c:showPercent val="0"/>
          <c:showBubbleSize val="0"/>
        </c:dLbls>
        <c:marker val="1"/>
        <c:smooth val="0"/>
        <c:axId val="113636480"/>
        <c:axId val="113638400"/>
      </c:lineChart>
      <c:catAx>
        <c:axId val="11363648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5699613383802601"/>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638400"/>
        <c:crosses val="autoZero"/>
        <c:auto val="1"/>
        <c:lblAlgn val="ctr"/>
        <c:lblOffset val="100"/>
        <c:tickLblSkip val="1"/>
        <c:tickMarkSkip val="1"/>
        <c:noMultiLvlLbl val="0"/>
      </c:catAx>
      <c:valAx>
        <c:axId val="11363840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676345614391324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636480"/>
        <c:crosses val="autoZero"/>
        <c:crossBetween val="midCat"/>
      </c:valAx>
      <c:spPr>
        <a:solidFill>
          <a:srgbClr val="C0C0C0"/>
        </a:solidFill>
        <a:ln w="12700">
          <a:solidFill>
            <a:srgbClr val="808080"/>
          </a:solidFill>
          <a:prstDash val="solid"/>
        </a:ln>
      </c:spPr>
    </c:plotArea>
    <c:legend>
      <c:legendPos val="r"/>
      <c:layout>
        <c:manualLayout>
          <c:xMode val="edge"/>
          <c:yMode val="edge"/>
          <c:x val="0.89685430709336145"/>
          <c:y val="0.23854161496288609"/>
          <c:w val="9.2876141125032896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22psi </a:t>
            </a:r>
          </a:p>
        </c:rich>
      </c:tx>
      <c:layout>
        <c:manualLayout>
          <c:xMode val="edge"/>
          <c:yMode val="edge"/>
          <c:x val="0.34076324649650158"/>
          <c:y val="3.3676420819890349E-2"/>
        </c:manualLayout>
      </c:layout>
      <c:overlay val="0"/>
      <c:spPr>
        <a:noFill/>
        <a:ln w="25400">
          <a:noFill/>
        </a:ln>
      </c:spPr>
    </c:title>
    <c:autoTitleDeleted val="0"/>
    <c:plotArea>
      <c:layout>
        <c:manualLayout>
          <c:layoutTarget val="inner"/>
          <c:xMode val="edge"/>
          <c:yMode val="edge"/>
          <c:x val="0.10544372307962779"/>
          <c:y val="0.19083325111542299"/>
          <c:w val="0.78054073060163498"/>
          <c:h val="0.62582080880499003"/>
        </c:manualLayout>
      </c:layout>
      <c:lineChart>
        <c:grouping val="standard"/>
        <c:varyColors val="0"/>
        <c:ser>
          <c:idx val="0"/>
          <c:order val="0"/>
          <c:tx>
            <c:strRef>
              <c:f>'Front Data'!$E$4</c:f>
              <c:strCache>
                <c:ptCount val="1"/>
                <c:pt idx="0">
                  <c:v>0°</c:v>
                </c:pt>
              </c:strCache>
            </c:strRef>
          </c:tx>
          <c:spPr>
            <a:ln w="12700">
              <a:solidFill>
                <a:srgbClr val="000080"/>
              </a:solidFill>
              <a:prstDash val="solid"/>
            </a:ln>
          </c:spPr>
          <c:marker>
            <c:symbol val="none"/>
          </c:marker>
          <c:cat>
            <c:numRef>
              <c:f>'Front Data'!$A$34:$A$54</c:f>
              <c:numCache>
                <c:formatCode>General</c:formatCode>
                <c:ptCount val="21"/>
                <c:pt idx="0">
                  <c:v>0</c:v>
                </c:pt>
                <c:pt idx="1">
                  <c:v>30</c:v>
                </c:pt>
                <c:pt idx="2">
                  <c:v>55</c:v>
                </c:pt>
                <c:pt idx="3">
                  <c:v>80</c:v>
                </c:pt>
                <c:pt idx="4">
                  <c:v>107</c:v>
                </c:pt>
                <c:pt idx="5">
                  <c:v>135</c:v>
                </c:pt>
                <c:pt idx="6">
                  <c:v>161</c:v>
                </c:pt>
                <c:pt idx="7">
                  <c:v>173</c:v>
                </c:pt>
                <c:pt idx="8">
                  <c:v>198</c:v>
                </c:pt>
                <c:pt idx="9">
                  <c:v>223</c:v>
                </c:pt>
                <c:pt idx="10">
                  <c:v>248</c:v>
                </c:pt>
                <c:pt idx="11">
                  <c:v>268</c:v>
                </c:pt>
                <c:pt idx="12">
                  <c:v>293</c:v>
                </c:pt>
                <c:pt idx="13">
                  <c:v>318</c:v>
                </c:pt>
                <c:pt idx="14">
                  <c:v>343</c:v>
                </c:pt>
                <c:pt idx="15">
                  <c:v>363</c:v>
                </c:pt>
                <c:pt idx="16">
                  <c:v>387</c:v>
                </c:pt>
                <c:pt idx="17">
                  <c:v>412</c:v>
                </c:pt>
                <c:pt idx="18">
                  <c:v>436</c:v>
                </c:pt>
                <c:pt idx="19">
                  <c:v>461</c:v>
                </c:pt>
                <c:pt idx="20">
                  <c:v>485</c:v>
                </c:pt>
              </c:numCache>
            </c:numRef>
          </c:cat>
          <c:val>
            <c:numRef>
              <c:f>'Front Data'!$D$34:$D$54</c:f>
              <c:numCache>
                <c:formatCode>0.0</c:formatCode>
                <c:ptCount val="21"/>
                <c:pt idx="0">
                  <c:v>0</c:v>
                </c:pt>
                <c:pt idx="1">
                  <c:v>957.08252482592434</c:v>
                </c:pt>
                <c:pt idx="2">
                  <c:v>1032.6817143624746</c:v>
                </c:pt>
                <c:pt idx="3">
                  <c:v>1022.7558604917091</c:v>
                </c:pt>
                <c:pt idx="4">
                  <c:v>1057.327205232448</c:v>
                </c:pt>
                <c:pt idx="5">
                  <c:v>1077.5172768290583</c:v>
                </c:pt>
                <c:pt idx="6">
                  <c:v>1136.3079681325123</c:v>
                </c:pt>
                <c:pt idx="7">
                  <c:v>1109.9671739779158</c:v>
                </c:pt>
                <c:pt idx="8">
                  <c:v>1141.7342328402522</c:v>
                </c:pt>
                <c:pt idx="9">
                  <c:v>1176.3090598548667</c:v>
                </c:pt>
                <c:pt idx="10">
                  <c:v>1204.5948247397596</c:v>
                </c:pt>
                <c:pt idx="11">
                  <c:v>1201.7744406741558</c:v>
                </c:pt>
                <c:pt idx="12">
                  <c:v>1219.6969132814497</c:v>
                </c:pt>
                <c:pt idx="13">
                  <c:v>1279.9498855143179</c:v>
                </c:pt>
                <c:pt idx="14">
                  <c:v>1267.313971472759</c:v>
                </c:pt>
                <c:pt idx="15">
                  <c:v>1266.2922400074849</c:v>
                </c:pt>
                <c:pt idx="16">
                  <c:v>1281.0547696170424</c:v>
                </c:pt>
                <c:pt idx="17">
                  <c:v>1296.9399362533622</c:v>
                </c:pt>
                <c:pt idx="18">
                  <c:v>1302.856165372134</c:v>
                </c:pt>
                <c:pt idx="19">
                  <c:v>1292.0222206624062</c:v>
                </c:pt>
                <c:pt idx="20">
                  <c:v>1307.8641170114213</c:v>
                </c:pt>
              </c:numCache>
            </c:numRef>
          </c:val>
          <c:smooth val="0"/>
        </c:ser>
        <c:ser>
          <c:idx val="1"/>
          <c:order val="1"/>
          <c:tx>
            <c:strRef>
              <c:f>'Front Data'!$K$4</c:f>
              <c:strCache>
                <c:ptCount val="1"/>
                <c:pt idx="0">
                  <c:v>-0.5°</c:v>
                </c:pt>
              </c:strCache>
            </c:strRef>
          </c:tx>
          <c:spPr>
            <a:ln w="12700">
              <a:solidFill>
                <a:srgbClr val="FF00FF"/>
              </a:solidFill>
              <a:prstDash val="solid"/>
            </a:ln>
          </c:spPr>
          <c:marker>
            <c:symbol val="none"/>
          </c:marker>
          <c:val>
            <c:numRef>
              <c:f>'Front Data'!$J$34:$J$54</c:f>
              <c:numCache>
                <c:formatCode>0.0</c:formatCode>
                <c:ptCount val="21"/>
                <c:pt idx="0">
                  <c:v>0</c:v>
                </c:pt>
                <c:pt idx="1">
                  <c:v>868.80325848115694</c:v>
                </c:pt>
                <c:pt idx="2">
                  <c:v>928.68570022150743</c:v>
                </c:pt>
                <c:pt idx="3">
                  <c:v>987.32723981101026</c:v>
                </c:pt>
                <c:pt idx="4">
                  <c:v>1003.153039832289</c:v>
                </c:pt>
                <c:pt idx="5">
                  <c:v>1066.4019444365961</c:v>
                </c:pt>
                <c:pt idx="6">
                  <c:v>1106.8353994490387</c:v>
                </c:pt>
                <c:pt idx="7">
                  <c:v>1143.3249787193818</c:v>
                </c:pt>
                <c:pt idx="8">
                  <c:v>1126.339462891915</c:v>
                </c:pt>
                <c:pt idx="9">
                  <c:v>1153.6595115693212</c:v>
                </c:pt>
                <c:pt idx="10">
                  <c:v>1179.224173271386</c:v>
                </c:pt>
                <c:pt idx="11">
                  <c:v>1178.6264243917469</c:v>
                </c:pt>
                <c:pt idx="12">
                  <c:v>1194.3657849485983</c:v>
                </c:pt>
                <c:pt idx="13">
                  <c:v>1211.296584912365</c:v>
                </c:pt>
                <c:pt idx="14">
                  <c:v>1246.6856647255604</c:v>
                </c:pt>
                <c:pt idx="15">
                  <c:v>1242.1918043023131</c:v>
                </c:pt>
                <c:pt idx="16">
                  <c:v>1270.678414096918</c:v>
                </c:pt>
                <c:pt idx="17">
                  <c:v>1278.2532440862715</c:v>
                </c:pt>
                <c:pt idx="18">
                  <c:v>1280.2781980164734</c:v>
                </c:pt>
                <c:pt idx="19">
                  <c:v>1283.1273297039438</c:v>
                </c:pt>
                <c:pt idx="20">
                  <c:v>1294.5325097249267</c:v>
                </c:pt>
              </c:numCache>
            </c:numRef>
          </c:val>
          <c:smooth val="0"/>
        </c:ser>
        <c:ser>
          <c:idx val="2"/>
          <c:order val="2"/>
          <c:tx>
            <c:strRef>
              <c:f>'Front Data'!$Q$4</c:f>
              <c:strCache>
                <c:ptCount val="1"/>
                <c:pt idx="0">
                  <c:v>-1°</c:v>
                </c:pt>
              </c:strCache>
            </c:strRef>
          </c:tx>
          <c:spPr>
            <a:ln w="12700">
              <a:solidFill>
                <a:srgbClr val="FFFF00"/>
              </a:solidFill>
              <a:prstDash val="solid"/>
            </a:ln>
          </c:spPr>
          <c:marker>
            <c:symbol val="none"/>
          </c:marker>
          <c:val>
            <c:numRef>
              <c:f>'Front Data'!$P$34:$P$54</c:f>
              <c:numCache>
                <c:formatCode>0.0</c:formatCode>
                <c:ptCount val="21"/>
                <c:pt idx="0">
                  <c:v>0</c:v>
                </c:pt>
                <c:pt idx="1">
                  <c:v>863.84951508046629</c:v>
                </c:pt>
                <c:pt idx="2">
                  <c:v>928.51322552337263</c:v>
                </c:pt>
                <c:pt idx="3">
                  <c:v>1006.5724317997712</c:v>
                </c:pt>
                <c:pt idx="4">
                  <c:v>1011.858844227905</c:v>
                </c:pt>
                <c:pt idx="5">
                  <c:v>1052.3196631015253</c:v>
                </c:pt>
                <c:pt idx="6">
                  <c:v>1130.5270827052548</c:v>
                </c:pt>
                <c:pt idx="7">
                  <c:v>1089.3494790199945</c:v>
                </c:pt>
                <c:pt idx="8">
                  <c:v>1129.4542634393242</c:v>
                </c:pt>
                <c:pt idx="9">
                  <c:v>1136.0131957860949</c:v>
                </c:pt>
                <c:pt idx="10">
                  <c:v>1187.7349482576169</c:v>
                </c:pt>
                <c:pt idx="11">
                  <c:v>1189.8073228478252</c:v>
                </c:pt>
                <c:pt idx="12">
                  <c:v>1201.2569822123774</c:v>
                </c:pt>
                <c:pt idx="13">
                  <c:v>1240.4222404222387</c:v>
                </c:pt>
                <c:pt idx="14">
                  <c:v>1244.0490909327557</c:v>
                </c:pt>
                <c:pt idx="15">
                  <c:v>1239.112115290671</c:v>
                </c:pt>
                <c:pt idx="16">
                  <c:v>1256.3110855589825</c:v>
                </c:pt>
                <c:pt idx="17">
                  <c:v>1277.2632257777589</c:v>
                </c:pt>
                <c:pt idx="18">
                  <c:v>1281.186755189688</c:v>
                </c:pt>
                <c:pt idx="19">
                  <c:v>1285.38508065524</c:v>
                </c:pt>
                <c:pt idx="20">
                  <c:v>1288.0306968684238</c:v>
                </c:pt>
              </c:numCache>
            </c:numRef>
          </c:val>
          <c:smooth val="0"/>
        </c:ser>
        <c:ser>
          <c:idx val="3"/>
          <c:order val="3"/>
          <c:tx>
            <c:strRef>
              <c:f>'Front Data'!$W$4</c:f>
              <c:strCache>
                <c:ptCount val="1"/>
                <c:pt idx="0">
                  <c:v>-1.5°</c:v>
                </c:pt>
              </c:strCache>
            </c:strRef>
          </c:tx>
          <c:spPr>
            <a:ln w="12700">
              <a:solidFill>
                <a:srgbClr val="00FFFF"/>
              </a:solidFill>
              <a:prstDash val="solid"/>
            </a:ln>
          </c:spPr>
          <c:marker>
            <c:symbol val="none"/>
          </c:marker>
          <c:val>
            <c:numRef>
              <c:f>'Front Data'!$V$34:$V$54</c:f>
              <c:numCache>
                <c:formatCode>0.0</c:formatCode>
                <c:ptCount val="21"/>
                <c:pt idx="0">
                  <c:v>0</c:v>
                </c:pt>
                <c:pt idx="1">
                  <c:v>838.4710872038869</c:v>
                </c:pt>
                <c:pt idx="2">
                  <c:v>915.75402724267337</c:v>
                </c:pt>
                <c:pt idx="3">
                  <c:v>1015.2099886492686</c:v>
                </c:pt>
                <c:pt idx="4">
                  <c:v>1025.9519725557489</c:v>
                </c:pt>
                <c:pt idx="5">
                  <c:v>1074.6173015307968</c:v>
                </c:pt>
                <c:pt idx="6">
                  <c:v>1101.7899158628657</c:v>
                </c:pt>
                <c:pt idx="7">
                  <c:v>1113.2234945408693</c:v>
                </c:pt>
                <c:pt idx="8">
                  <c:v>1141.4163289298676</c:v>
                </c:pt>
                <c:pt idx="9">
                  <c:v>1156.8643901893329</c:v>
                </c:pt>
                <c:pt idx="10">
                  <c:v>1184.1595197255608</c:v>
                </c:pt>
                <c:pt idx="11">
                  <c:v>1183.176636595691</c:v>
                </c:pt>
                <c:pt idx="12">
                  <c:v>1201.4957233500675</c:v>
                </c:pt>
                <c:pt idx="13">
                  <c:v>1226.7173405882902</c:v>
                </c:pt>
                <c:pt idx="14">
                  <c:v>1249.774465581489</c:v>
                </c:pt>
                <c:pt idx="15">
                  <c:v>1245.493214502734</c:v>
                </c:pt>
                <c:pt idx="16">
                  <c:v>1253.6617958922811</c:v>
                </c:pt>
                <c:pt idx="17">
                  <c:v>1275.9225835115085</c:v>
                </c:pt>
                <c:pt idx="18">
                  <c:v>1271.2497392030045</c:v>
                </c:pt>
                <c:pt idx="19">
                  <c:v>1281.5797211963536</c:v>
                </c:pt>
                <c:pt idx="20">
                  <c:v>1295.7042287246779</c:v>
                </c:pt>
              </c:numCache>
            </c:numRef>
          </c:val>
          <c:smooth val="0"/>
        </c:ser>
        <c:ser>
          <c:idx val="4"/>
          <c:order val="4"/>
          <c:tx>
            <c:strRef>
              <c:f>'Front Data'!$AC$4</c:f>
              <c:strCache>
                <c:ptCount val="1"/>
                <c:pt idx="0">
                  <c:v>-2°</c:v>
                </c:pt>
              </c:strCache>
            </c:strRef>
          </c:tx>
          <c:spPr>
            <a:ln w="12700">
              <a:solidFill>
                <a:srgbClr val="800080"/>
              </a:solidFill>
              <a:prstDash val="solid"/>
            </a:ln>
          </c:spPr>
          <c:marker>
            <c:symbol val="none"/>
          </c:marker>
          <c:val>
            <c:numRef>
              <c:f>'Front Data'!$AB$34:$AB$54</c:f>
              <c:numCache>
                <c:formatCode>0.0</c:formatCode>
                <c:ptCount val="21"/>
                <c:pt idx="0">
                  <c:v>0</c:v>
                </c:pt>
                <c:pt idx="1">
                  <c:v>919.46004197152297</c:v>
                </c:pt>
                <c:pt idx="2">
                  <c:v>920.69362006277788</c:v>
                </c:pt>
                <c:pt idx="3">
                  <c:v>990.30072190974875</c:v>
                </c:pt>
                <c:pt idx="4">
                  <c:v>1000.5741303613697</c:v>
                </c:pt>
                <c:pt idx="5">
                  <c:v>1053.5096046459739</c:v>
                </c:pt>
                <c:pt idx="6">
                  <c:v>1087.3121345382506</c:v>
                </c:pt>
                <c:pt idx="7">
                  <c:v>1086.0341845787621</c:v>
                </c:pt>
                <c:pt idx="8">
                  <c:v>1110.1504513540656</c:v>
                </c:pt>
                <c:pt idx="9">
                  <c:v>1134.6173100202989</c:v>
                </c:pt>
                <c:pt idx="10">
                  <c:v>1159.9458978107118</c:v>
                </c:pt>
                <c:pt idx="11">
                  <c:v>1151.1017190982654</c:v>
                </c:pt>
                <c:pt idx="12">
                  <c:v>1178.4085185984602</c:v>
                </c:pt>
                <c:pt idx="13">
                  <c:v>1200.6518100942496</c:v>
                </c:pt>
                <c:pt idx="14">
                  <c:v>1215.6037387931601</c:v>
                </c:pt>
                <c:pt idx="15">
                  <c:v>1206.8033945408242</c:v>
                </c:pt>
                <c:pt idx="16">
                  <c:v>1234.2208707261002</c:v>
                </c:pt>
                <c:pt idx="17">
                  <c:v>1257.8675434476293</c:v>
                </c:pt>
                <c:pt idx="18">
                  <c:v>1245.8436015800735</c:v>
                </c:pt>
                <c:pt idx="19">
                  <c:v>1266.1039516156784</c:v>
                </c:pt>
                <c:pt idx="20">
                  <c:v>1276.5266788395222</c:v>
                </c:pt>
              </c:numCache>
            </c:numRef>
          </c:val>
          <c:smooth val="0"/>
        </c:ser>
        <c:ser>
          <c:idx val="5"/>
          <c:order val="5"/>
          <c:tx>
            <c:strRef>
              <c:f>'Front Data'!$AI$4</c:f>
              <c:strCache>
                <c:ptCount val="1"/>
                <c:pt idx="0">
                  <c:v>-2.5°</c:v>
                </c:pt>
              </c:strCache>
            </c:strRef>
          </c:tx>
          <c:spPr>
            <a:ln w="12700">
              <a:solidFill>
                <a:srgbClr val="800000"/>
              </a:solidFill>
              <a:prstDash val="solid"/>
            </a:ln>
          </c:spPr>
          <c:marker>
            <c:symbol val="none"/>
          </c:marker>
          <c:val>
            <c:numRef>
              <c:f>'Front Data'!$AH$34:$AH$54</c:f>
              <c:numCache>
                <c:formatCode>0.0</c:formatCode>
                <c:ptCount val="21"/>
                <c:pt idx="0">
                  <c:v>0</c:v>
                </c:pt>
                <c:pt idx="1">
                  <c:v>922.89912497937178</c:v>
                </c:pt>
                <c:pt idx="2">
                  <c:v>980.95671389574784</c:v>
                </c:pt>
                <c:pt idx="3">
                  <c:v>948.28134608452717</c:v>
                </c:pt>
                <c:pt idx="4">
                  <c:v>1027.3793778663376</c:v>
                </c:pt>
                <c:pt idx="5">
                  <c:v>1008.5937291171075</c:v>
                </c:pt>
                <c:pt idx="6">
                  <c:v>1057.7605373953352</c:v>
                </c:pt>
                <c:pt idx="7">
                  <c:v>1050.9345794392525</c:v>
                </c:pt>
                <c:pt idx="8">
                  <c:v>1074.3217665615132</c:v>
                </c:pt>
                <c:pt idx="9">
                  <c:v>1103.4562478326186</c:v>
                </c:pt>
                <c:pt idx="10">
                  <c:v>1141.0237339680027</c:v>
                </c:pt>
                <c:pt idx="11">
                  <c:v>1128.8164200247161</c:v>
                </c:pt>
                <c:pt idx="12">
                  <c:v>1156.83314552194</c:v>
                </c:pt>
                <c:pt idx="13">
                  <c:v>1174.4008801230059</c:v>
                </c:pt>
                <c:pt idx="14">
                  <c:v>1188.6296234122342</c:v>
                </c:pt>
                <c:pt idx="15">
                  <c:v>1198.5434398681662</c:v>
                </c:pt>
                <c:pt idx="16">
                  <c:v>1212.8812492271045</c:v>
                </c:pt>
                <c:pt idx="17">
                  <c:v>1233.8170928357536</c:v>
                </c:pt>
                <c:pt idx="18">
                  <c:v>1234.0456845321164</c:v>
                </c:pt>
                <c:pt idx="19">
                  <c:v>1248.7616309563123</c:v>
                </c:pt>
                <c:pt idx="20">
                  <c:v>1244.1472802269816</c:v>
                </c:pt>
              </c:numCache>
            </c:numRef>
          </c:val>
          <c:smooth val="0"/>
        </c:ser>
        <c:ser>
          <c:idx val="6"/>
          <c:order val="6"/>
          <c:tx>
            <c:strRef>
              <c:f>'Front Data'!$AO$4</c:f>
              <c:strCache>
                <c:ptCount val="1"/>
                <c:pt idx="0">
                  <c:v>-3°</c:v>
                </c:pt>
              </c:strCache>
            </c:strRef>
          </c:tx>
          <c:spPr>
            <a:ln w="12700">
              <a:solidFill>
                <a:srgbClr val="008080"/>
              </a:solidFill>
              <a:prstDash val="solid"/>
            </a:ln>
          </c:spPr>
          <c:marker>
            <c:symbol val="none"/>
          </c:marker>
          <c:val>
            <c:numRef>
              <c:f>'Front Data'!$AN$34:$AN$54</c:f>
              <c:numCache>
                <c:formatCode>0.0</c:formatCode>
                <c:ptCount val="21"/>
                <c:pt idx="0">
                  <c:v>0</c:v>
                </c:pt>
                <c:pt idx="1">
                  <c:v>904.09186479056132</c:v>
                </c:pt>
                <c:pt idx="2">
                  <c:v>934.95632782011592</c:v>
                </c:pt>
                <c:pt idx="3">
                  <c:v>972.82951554308227</c:v>
                </c:pt>
                <c:pt idx="4">
                  <c:v>981.78028002561143</c:v>
                </c:pt>
                <c:pt idx="5">
                  <c:v>1014.8328447325267</c:v>
                </c:pt>
                <c:pt idx="6">
                  <c:v>1061.4889804056525</c:v>
                </c:pt>
                <c:pt idx="7">
                  <c:v>1053.1090057715351</c:v>
                </c:pt>
                <c:pt idx="8">
                  <c:v>1069.2673313239038</c:v>
                </c:pt>
                <c:pt idx="9">
                  <c:v>1099.7044682634235</c:v>
                </c:pt>
                <c:pt idx="10">
                  <c:v>1120.2495699866943</c:v>
                </c:pt>
                <c:pt idx="11">
                  <c:v>1131.5188961752788</c:v>
                </c:pt>
                <c:pt idx="12">
                  <c:v>1162.8493470780584</c:v>
                </c:pt>
                <c:pt idx="13">
                  <c:v>1164.1778297517305</c:v>
                </c:pt>
                <c:pt idx="14">
                  <c:v>1181.0880604944832</c:v>
                </c:pt>
                <c:pt idx="15">
                  <c:v>1189.2362332090877</c:v>
                </c:pt>
                <c:pt idx="16">
                  <c:v>1231.1864368195502</c:v>
                </c:pt>
                <c:pt idx="17">
                  <c:v>1221.7961944671947</c:v>
                </c:pt>
                <c:pt idx="18">
                  <c:v>1230.1340547524844</c:v>
                </c:pt>
                <c:pt idx="19">
                  <c:v>1222.9038854805735</c:v>
                </c:pt>
                <c:pt idx="20">
                  <c:v>1238.4522779601132</c:v>
                </c:pt>
              </c:numCache>
            </c:numRef>
          </c:val>
          <c:smooth val="0"/>
        </c:ser>
        <c:ser>
          <c:idx val="7"/>
          <c:order val="7"/>
          <c:tx>
            <c:strRef>
              <c:f>'Front Data'!$AU$4</c:f>
              <c:strCache>
                <c:ptCount val="1"/>
                <c:pt idx="0">
                  <c:v>-3.5°</c:v>
                </c:pt>
              </c:strCache>
            </c:strRef>
          </c:tx>
          <c:spPr>
            <a:ln w="12700">
              <a:solidFill>
                <a:srgbClr val="0000FF"/>
              </a:solidFill>
              <a:prstDash val="solid"/>
            </a:ln>
          </c:spPr>
          <c:marker>
            <c:symbol val="none"/>
          </c:marker>
          <c:val>
            <c:numRef>
              <c:f>'Front Data'!$AT$34:$AT$54</c:f>
              <c:numCache>
                <c:formatCode>0.0</c:formatCode>
                <c:ptCount val="21"/>
                <c:pt idx="0">
                  <c:v>0</c:v>
                </c:pt>
                <c:pt idx="1">
                  <c:v>989.08876437626793</c:v>
                </c:pt>
                <c:pt idx="2">
                  <c:v>925.35215666676606</c:v>
                </c:pt>
                <c:pt idx="3">
                  <c:v>947.71865132345522</c:v>
                </c:pt>
                <c:pt idx="4">
                  <c:v>996.81687887473947</c:v>
                </c:pt>
                <c:pt idx="5">
                  <c:v>1010.2500472041637</c:v>
                </c:pt>
                <c:pt idx="6">
                  <c:v>1052.6935254169437</c:v>
                </c:pt>
                <c:pt idx="7">
                  <c:v>1042.0451484295006</c:v>
                </c:pt>
                <c:pt idx="8">
                  <c:v>1055.8597083329312</c:v>
                </c:pt>
                <c:pt idx="9">
                  <c:v>1070.7518680218791</c:v>
                </c:pt>
                <c:pt idx="10">
                  <c:v>1136.197560935469</c:v>
                </c:pt>
                <c:pt idx="11">
                  <c:v>1133.3662388943696</c:v>
                </c:pt>
                <c:pt idx="12">
                  <c:v>1140.433737633444</c:v>
                </c:pt>
                <c:pt idx="13">
                  <c:v>1168.1147000659184</c:v>
                </c:pt>
                <c:pt idx="14">
                  <c:v>1203.7675558249941</c:v>
                </c:pt>
                <c:pt idx="15">
                  <c:v>1199.6490416822267</c:v>
                </c:pt>
                <c:pt idx="16">
                  <c:v>1200.3295825287955</c:v>
                </c:pt>
                <c:pt idx="17">
                  <c:v>1226.1708912989059</c:v>
                </c:pt>
                <c:pt idx="18">
                  <c:v>1227.1392236419779</c:v>
                </c:pt>
                <c:pt idx="19">
                  <c:v>1233.6877254932049</c:v>
                </c:pt>
                <c:pt idx="20">
                  <c:v>1241.9827214219465</c:v>
                </c:pt>
              </c:numCache>
            </c:numRef>
          </c:val>
          <c:smooth val="0"/>
        </c:ser>
        <c:dLbls>
          <c:showLegendKey val="0"/>
          <c:showVal val="0"/>
          <c:showCatName val="0"/>
          <c:showSerName val="0"/>
          <c:showPercent val="0"/>
          <c:showBubbleSize val="0"/>
        </c:dLbls>
        <c:marker val="1"/>
        <c:smooth val="0"/>
        <c:axId val="131634304"/>
        <c:axId val="131636224"/>
      </c:lineChart>
      <c:catAx>
        <c:axId val="13163430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035180049794544"/>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636224"/>
        <c:crosses val="autoZero"/>
        <c:auto val="1"/>
        <c:lblAlgn val="ctr"/>
        <c:lblOffset val="100"/>
        <c:tickLblSkip val="1"/>
        <c:tickMarkSkip val="1"/>
        <c:noMultiLvlLbl val="0"/>
      </c:catAx>
      <c:valAx>
        <c:axId val="1316362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283454038159270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1634304"/>
        <c:crosses val="autoZero"/>
        <c:crossBetween val="midCat"/>
      </c:valAx>
      <c:spPr>
        <a:solidFill>
          <a:srgbClr val="C0C0C0"/>
        </a:solidFill>
        <a:ln w="12700">
          <a:solidFill>
            <a:srgbClr val="808080"/>
          </a:solidFill>
          <a:prstDash val="solid"/>
        </a:ln>
      </c:spPr>
    </c:plotArea>
    <c:legend>
      <c:legendPos val="r"/>
      <c:layout>
        <c:manualLayout>
          <c:xMode val="edge"/>
          <c:yMode val="edge"/>
          <c:x val="0.89884336682518196"/>
          <c:y val="0.23854161496288609"/>
          <c:w val="9.1298756965280753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22psi</a:t>
            </a:r>
          </a:p>
        </c:rich>
      </c:tx>
      <c:layout>
        <c:manualLayout>
          <c:xMode val="edge"/>
          <c:yMode val="edge"/>
          <c:x val="0.35173302565971026"/>
          <c:y val="3.3676420819890349E-2"/>
        </c:manualLayout>
      </c:layout>
      <c:overlay val="0"/>
      <c:spPr>
        <a:noFill/>
        <a:ln w="25400">
          <a:noFill/>
        </a:ln>
      </c:spPr>
    </c:title>
    <c:autoTitleDeleted val="0"/>
    <c:plotArea>
      <c:layout>
        <c:manualLayout>
          <c:layoutTarget val="inner"/>
          <c:xMode val="edge"/>
          <c:yMode val="edge"/>
          <c:x val="8.9858793324775352E-2"/>
          <c:y val="0.19083325111542299"/>
          <c:w val="0.79589216944801022"/>
          <c:h val="0.62582080880499003"/>
        </c:manualLayout>
      </c:layout>
      <c:lineChart>
        <c:grouping val="standard"/>
        <c:varyColors val="0"/>
        <c:ser>
          <c:idx val="0"/>
          <c:order val="0"/>
          <c:tx>
            <c:strRef>
              <c:f>'Front Data'!$E$4</c:f>
              <c:strCache>
                <c:ptCount val="1"/>
                <c:pt idx="0">
                  <c:v>0°</c:v>
                </c:pt>
              </c:strCache>
            </c:strRef>
          </c:tx>
          <c:spPr>
            <a:ln w="12700">
              <a:solidFill>
                <a:srgbClr val="000080"/>
              </a:solidFill>
              <a:prstDash val="solid"/>
            </a:ln>
          </c:spPr>
          <c:marker>
            <c:symbol val="none"/>
          </c:marker>
          <c:cat>
            <c:numRef>
              <c:f>'Front Data'!$A$34:$A$54</c:f>
              <c:numCache>
                <c:formatCode>General</c:formatCode>
                <c:ptCount val="21"/>
                <c:pt idx="0">
                  <c:v>0</c:v>
                </c:pt>
                <c:pt idx="1">
                  <c:v>30</c:v>
                </c:pt>
                <c:pt idx="2">
                  <c:v>55</c:v>
                </c:pt>
                <c:pt idx="3">
                  <c:v>80</c:v>
                </c:pt>
                <c:pt idx="4">
                  <c:v>107</c:v>
                </c:pt>
                <c:pt idx="5">
                  <c:v>135</c:v>
                </c:pt>
                <c:pt idx="6">
                  <c:v>161</c:v>
                </c:pt>
                <c:pt idx="7">
                  <c:v>173</c:v>
                </c:pt>
                <c:pt idx="8">
                  <c:v>198</c:v>
                </c:pt>
                <c:pt idx="9">
                  <c:v>223</c:v>
                </c:pt>
                <c:pt idx="10">
                  <c:v>248</c:v>
                </c:pt>
                <c:pt idx="11">
                  <c:v>268</c:v>
                </c:pt>
                <c:pt idx="12">
                  <c:v>293</c:v>
                </c:pt>
                <c:pt idx="13">
                  <c:v>318</c:v>
                </c:pt>
                <c:pt idx="14">
                  <c:v>343</c:v>
                </c:pt>
                <c:pt idx="15">
                  <c:v>363</c:v>
                </c:pt>
                <c:pt idx="16">
                  <c:v>387</c:v>
                </c:pt>
                <c:pt idx="17">
                  <c:v>412</c:v>
                </c:pt>
                <c:pt idx="18">
                  <c:v>436</c:v>
                </c:pt>
                <c:pt idx="19">
                  <c:v>461</c:v>
                </c:pt>
                <c:pt idx="20">
                  <c:v>485</c:v>
                </c:pt>
              </c:numCache>
            </c:numRef>
          </c:cat>
          <c:val>
            <c:numRef>
              <c:f>'Front Data'!$C$34:$C$54</c:f>
              <c:numCache>
                <c:formatCode>0.00</c:formatCode>
                <c:ptCount val="21"/>
                <c:pt idx="0">
                  <c:v>0</c:v>
                </c:pt>
                <c:pt idx="1">
                  <c:v>1.7522000000000162</c:v>
                </c:pt>
                <c:pt idx="2">
                  <c:v>2.9772000000000389</c:v>
                </c:pt>
                <c:pt idx="3">
                  <c:v>4.3725000000000023</c:v>
                </c:pt>
                <c:pt idx="4">
                  <c:v>5.6570000000000391</c:v>
                </c:pt>
                <c:pt idx="5">
                  <c:v>7.0036000000000058</c:v>
                </c:pt>
                <c:pt idx="6">
                  <c:v>7.9203000000000543</c:v>
                </c:pt>
                <c:pt idx="7">
                  <c:v>8.712600000000009</c:v>
                </c:pt>
                <c:pt idx="8">
                  <c:v>9.6942000000000235</c:v>
                </c:pt>
                <c:pt idx="9">
                  <c:v>10.597300000000018</c:v>
                </c:pt>
                <c:pt idx="10">
                  <c:v>11.508600000000001</c:v>
                </c:pt>
                <c:pt idx="11">
                  <c:v>12.465900000000033</c:v>
                </c:pt>
                <c:pt idx="12">
                  <c:v>13.428500000000042</c:v>
                </c:pt>
                <c:pt idx="13">
                  <c:v>13.88820000000004</c:v>
                </c:pt>
                <c:pt idx="14">
                  <c:v>15.129400000000032</c:v>
                </c:pt>
                <c:pt idx="15">
                  <c:v>16.024500000000046</c:v>
                </c:pt>
                <c:pt idx="16">
                  <c:v>16.887100000000032</c:v>
                </c:pt>
                <c:pt idx="17">
                  <c:v>17.757800000000032</c:v>
                </c:pt>
                <c:pt idx="18">
                  <c:v>18.706900000000019</c:v>
                </c:pt>
                <c:pt idx="19">
                  <c:v>19.945400000000035</c:v>
                </c:pt>
                <c:pt idx="20">
                  <c:v>20.729600000000033</c:v>
                </c:pt>
              </c:numCache>
            </c:numRef>
          </c:val>
          <c:smooth val="0"/>
        </c:ser>
        <c:ser>
          <c:idx val="1"/>
          <c:order val="1"/>
          <c:tx>
            <c:strRef>
              <c:f>'Front Data'!$K$4</c:f>
              <c:strCache>
                <c:ptCount val="1"/>
                <c:pt idx="0">
                  <c:v>-0.5°</c:v>
                </c:pt>
              </c:strCache>
            </c:strRef>
          </c:tx>
          <c:spPr>
            <a:ln w="12700">
              <a:solidFill>
                <a:srgbClr val="FF00FF"/>
              </a:solidFill>
              <a:prstDash val="solid"/>
            </a:ln>
          </c:spPr>
          <c:marker>
            <c:symbol val="none"/>
          </c:marker>
          <c:val>
            <c:numRef>
              <c:f>'Front Data'!$I$34:$I$54</c:f>
              <c:numCache>
                <c:formatCode>0.00</c:formatCode>
                <c:ptCount val="21"/>
                <c:pt idx="0">
                  <c:v>0</c:v>
                </c:pt>
                <c:pt idx="1">
                  <c:v>1.8659000000000106</c:v>
                </c:pt>
                <c:pt idx="2">
                  <c:v>3.2504000000000133</c:v>
                </c:pt>
                <c:pt idx="3">
                  <c:v>4.5294000000000096</c:v>
                </c:pt>
                <c:pt idx="4">
                  <c:v>5.9624999999999773</c:v>
                </c:pt>
                <c:pt idx="5">
                  <c:v>7.0765999999999849</c:v>
                </c:pt>
                <c:pt idx="6">
                  <c:v>8.1311999999999784</c:v>
                </c:pt>
                <c:pt idx="7">
                  <c:v>8.4583999999999833</c:v>
                </c:pt>
                <c:pt idx="8">
                  <c:v>9.8267000000000166</c:v>
                </c:pt>
                <c:pt idx="9">
                  <c:v>10.756899999999973</c:v>
                </c:pt>
                <c:pt idx="10">
                  <c:v>11.708799999999997</c:v>
                </c:pt>
                <c:pt idx="11">
                  <c:v>12.663299999999992</c:v>
                </c:pt>
                <c:pt idx="12">
                  <c:v>13.666499999999985</c:v>
                </c:pt>
                <c:pt idx="13">
                  <c:v>14.629200000000026</c:v>
                </c:pt>
                <c:pt idx="14">
                  <c:v>15.334900000000005</c:v>
                </c:pt>
                <c:pt idx="15">
                  <c:v>16.335399999999993</c:v>
                </c:pt>
                <c:pt idx="16">
                  <c:v>17.024999999999977</c:v>
                </c:pt>
                <c:pt idx="17">
                  <c:v>18.017400000000009</c:v>
                </c:pt>
                <c:pt idx="18">
                  <c:v>19.036799999999999</c:v>
                </c:pt>
                <c:pt idx="19">
                  <c:v>20.040099999999995</c:v>
                </c:pt>
                <c:pt idx="20">
                  <c:v>20.899900000000002</c:v>
                </c:pt>
              </c:numCache>
            </c:numRef>
          </c:val>
          <c:smooth val="0"/>
        </c:ser>
        <c:ser>
          <c:idx val="2"/>
          <c:order val="2"/>
          <c:tx>
            <c:strRef>
              <c:f>'Front Data'!$Q$4</c:f>
              <c:strCache>
                <c:ptCount val="1"/>
                <c:pt idx="0">
                  <c:v>-1°</c:v>
                </c:pt>
              </c:strCache>
            </c:strRef>
          </c:tx>
          <c:spPr>
            <a:ln w="12700">
              <a:solidFill>
                <a:srgbClr val="FFFF00"/>
              </a:solidFill>
              <a:prstDash val="solid"/>
            </a:ln>
          </c:spPr>
          <c:marker>
            <c:symbol val="none"/>
          </c:marker>
          <c:val>
            <c:numRef>
              <c:f>'Front Data'!$O$34:$O$54</c:f>
              <c:numCache>
                <c:formatCode>0.00</c:formatCode>
                <c:ptCount val="21"/>
                <c:pt idx="0">
                  <c:v>0</c:v>
                </c:pt>
                <c:pt idx="1">
                  <c:v>1.8765999999999963</c:v>
                </c:pt>
                <c:pt idx="2">
                  <c:v>3.1908000000000243</c:v>
                </c:pt>
                <c:pt idx="3">
                  <c:v>4.442799999999977</c:v>
                </c:pt>
                <c:pt idx="4">
                  <c:v>5.911200000000008</c:v>
                </c:pt>
                <c:pt idx="5">
                  <c:v>7.1713000000000306</c:v>
                </c:pt>
                <c:pt idx="6">
                  <c:v>7.9608000000000061</c:v>
                </c:pt>
                <c:pt idx="7">
                  <c:v>8.8774999999999977</c:v>
                </c:pt>
                <c:pt idx="8">
                  <c:v>9.7995999999999981</c:v>
                </c:pt>
                <c:pt idx="9">
                  <c:v>10.97320000000002</c:v>
                </c:pt>
                <c:pt idx="10">
                  <c:v>11.624900000000025</c:v>
                </c:pt>
                <c:pt idx="11">
                  <c:v>12.544300000000021</c:v>
                </c:pt>
                <c:pt idx="12">
                  <c:v>13.588099999999997</c:v>
                </c:pt>
                <c:pt idx="13">
                  <c:v>14.28570000000002</c:v>
                </c:pt>
                <c:pt idx="14">
                  <c:v>15.367399999999975</c:v>
                </c:pt>
                <c:pt idx="15">
                  <c:v>16.375999999999976</c:v>
                </c:pt>
                <c:pt idx="16">
                  <c:v>17.219699999999989</c:v>
                </c:pt>
                <c:pt idx="17">
                  <c:v>17.987599999999986</c:v>
                </c:pt>
                <c:pt idx="18">
                  <c:v>19.023300000000006</c:v>
                </c:pt>
                <c:pt idx="19">
                  <c:v>20.004899999999992</c:v>
                </c:pt>
                <c:pt idx="20">
                  <c:v>21.005400000000009</c:v>
                </c:pt>
              </c:numCache>
            </c:numRef>
          </c:val>
          <c:smooth val="0"/>
        </c:ser>
        <c:ser>
          <c:idx val="3"/>
          <c:order val="3"/>
          <c:tx>
            <c:strRef>
              <c:f>'Front Data'!$W$4</c:f>
              <c:strCache>
                <c:ptCount val="1"/>
                <c:pt idx="0">
                  <c:v>-1.5°</c:v>
                </c:pt>
              </c:strCache>
            </c:strRef>
          </c:tx>
          <c:spPr>
            <a:ln w="12700">
              <a:solidFill>
                <a:srgbClr val="00FFFF"/>
              </a:solidFill>
              <a:prstDash val="solid"/>
            </a:ln>
          </c:spPr>
          <c:marker>
            <c:symbol val="none"/>
          </c:marker>
          <c:val>
            <c:numRef>
              <c:f>'Front Data'!$U$34:$U$54</c:f>
              <c:numCache>
                <c:formatCode>0.00</c:formatCode>
                <c:ptCount val="21"/>
                <c:pt idx="0">
                  <c:v>0</c:v>
                </c:pt>
                <c:pt idx="1">
                  <c:v>1.933400000000006</c:v>
                </c:pt>
                <c:pt idx="2">
                  <c:v>3.2962999999999738</c:v>
                </c:pt>
                <c:pt idx="3">
                  <c:v>4.4049999999999727</c:v>
                </c:pt>
                <c:pt idx="4">
                  <c:v>5.8299999999999841</c:v>
                </c:pt>
                <c:pt idx="5">
                  <c:v>7.0224999999999795</c:v>
                </c:pt>
                <c:pt idx="6">
                  <c:v>8.1177000000000135</c:v>
                </c:pt>
                <c:pt idx="7">
                  <c:v>8.6368999999999687</c:v>
                </c:pt>
                <c:pt idx="8">
                  <c:v>9.696899999999971</c:v>
                </c:pt>
                <c:pt idx="9">
                  <c:v>10.727100000000007</c:v>
                </c:pt>
                <c:pt idx="10">
                  <c:v>11.659999999999968</c:v>
                </c:pt>
                <c:pt idx="11">
                  <c:v>12.614599999999996</c:v>
                </c:pt>
                <c:pt idx="12">
                  <c:v>13.585399999999993</c:v>
                </c:pt>
                <c:pt idx="13">
                  <c:v>14.445299999999975</c:v>
                </c:pt>
                <c:pt idx="14">
                  <c:v>15.296999999999969</c:v>
                </c:pt>
                <c:pt idx="15">
                  <c:v>16.292100000000005</c:v>
                </c:pt>
                <c:pt idx="16">
                  <c:v>17.211500000000001</c:v>
                </c:pt>
                <c:pt idx="17">
                  <c:v>18.006500000000017</c:v>
                </c:pt>
                <c:pt idx="18">
                  <c:v>19.171999999999997</c:v>
                </c:pt>
                <c:pt idx="19">
                  <c:v>20.064300000000003</c:v>
                </c:pt>
                <c:pt idx="20">
                  <c:v>20.881</c:v>
                </c:pt>
              </c:numCache>
            </c:numRef>
          </c:val>
          <c:smooth val="0"/>
        </c:ser>
        <c:ser>
          <c:idx val="4"/>
          <c:order val="4"/>
          <c:tx>
            <c:strRef>
              <c:f>'Front Data'!$AC$4</c:f>
              <c:strCache>
                <c:ptCount val="1"/>
                <c:pt idx="0">
                  <c:v>-2°</c:v>
                </c:pt>
              </c:strCache>
            </c:strRef>
          </c:tx>
          <c:spPr>
            <a:ln w="12700">
              <a:solidFill>
                <a:srgbClr val="800080"/>
              </a:solidFill>
              <a:prstDash val="solid"/>
            </a:ln>
          </c:spPr>
          <c:marker>
            <c:symbol val="none"/>
          </c:marker>
          <c:val>
            <c:numRef>
              <c:f>'Front Data'!$AA$34:$AA$54</c:f>
              <c:numCache>
                <c:formatCode>0.00</c:formatCode>
                <c:ptCount val="21"/>
                <c:pt idx="0">
                  <c:v>0</c:v>
                </c:pt>
                <c:pt idx="1">
                  <c:v>1.7631000000000085</c:v>
                </c:pt>
                <c:pt idx="2">
                  <c:v>3.217899999999986</c:v>
                </c:pt>
                <c:pt idx="3">
                  <c:v>4.5157999999999561</c:v>
                </c:pt>
                <c:pt idx="4">
                  <c:v>5.9219999999999686</c:v>
                </c:pt>
                <c:pt idx="5">
                  <c:v>7.1631999999999607</c:v>
                </c:pt>
                <c:pt idx="6">
                  <c:v>8.2771999999999935</c:v>
                </c:pt>
                <c:pt idx="7">
                  <c:v>8.9045999999999594</c:v>
                </c:pt>
                <c:pt idx="8">
                  <c:v>9.9699999999999704</c:v>
                </c:pt>
                <c:pt idx="9">
                  <c:v>10.986699999999985</c:v>
                </c:pt>
                <c:pt idx="10">
                  <c:v>11.903399999999976</c:v>
                </c:pt>
                <c:pt idx="11">
                  <c:v>12.966099999999983</c:v>
                </c:pt>
                <c:pt idx="12">
                  <c:v>13.899000000000001</c:v>
                </c:pt>
                <c:pt idx="13">
                  <c:v>14.758899999999983</c:v>
                </c:pt>
                <c:pt idx="14">
                  <c:v>15.726999999999975</c:v>
                </c:pt>
                <c:pt idx="15">
                  <c:v>16.768100000000004</c:v>
                </c:pt>
                <c:pt idx="16">
                  <c:v>17.527899999999988</c:v>
                </c:pt>
                <c:pt idx="17">
                  <c:v>18.309399999999982</c:v>
                </c:pt>
                <c:pt idx="18">
                  <c:v>19.518099999999976</c:v>
                </c:pt>
                <c:pt idx="19">
                  <c:v>20.353699999999975</c:v>
                </c:pt>
                <c:pt idx="20">
                  <c:v>21.194699999999983</c:v>
                </c:pt>
              </c:numCache>
            </c:numRef>
          </c:val>
          <c:smooth val="0"/>
        </c:ser>
        <c:ser>
          <c:idx val="5"/>
          <c:order val="5"/>
          <c:tx>
            <c:strRef>
              <c:f>'Front Data'!$AI$4</c:f>
              <c:strCache>
                <c:ptCount val="1"/>
                <c:pt idx="0">
                  <c:v>-2.5°</c:v>
                </c:pt>
              </c:strCache>
            </c:strRef>
          </c:tx>
          <c:spPr>
            <a:ln w="12700">
              <a:solidFill>
                <a:srgbClr val="800000"/>
              </a:solidFill>
              <a:prstDash val="solid"/>
            </a:ln>
          </c:spPr>
          <c:marker>
            <c:symbol val="none"/>
          </c:marker>
          <c:val>
            <c:numRef>
              <c:f>'Front Data'!$AG$34:$AG$54</c:f>
              <c:numCache>
                <c:formatCode>0.00</c:formatCode>
                <c:ptCount val="21"/>
                <c:pt idx="0">
                  <c:v>0</c:v>
                </c:pt>
                <c:pt idx="1">
                  <c:v>1.8170999999999822</c:v>
                </c:pt>
                <c:pt idx="2">
                  <c:v>3.0772000000000048</c:v>
                </c:pt>
                <c:pt idx="3">
                  <c:v>4.7158999999999764</c:v>
                </c:pt>
                <c:pt idx="4">
                  <c:v>5.821899999999971</c:v>
                </c:pt>
                <c:pt idx="5">
                  <c:v>7.4821999999999775</c:v>
                </c:pt>
                <c:pt idx="6">
                  <c:v>8.455600000000004</c:v>
                </c:pt>
                <c:pt idx="7">
                  <c:v>9.2019999999999982</c:v>
                </c:pt>
                <c:pt idx="8">
                  <c:v>10.302500000000009</c:v>
                </c:pt>
                <c:pt idx="9">
                  <c:v>11.246300000000019</c:v>
                </c:pt>
                <c:pt idx="10">
                  <c:v>12.100799999999992</c:v>
                </c:pt>
                <c:pt idx="11">
                  <c:v>13.271599999999978</c:v>
                </c:pt>
                <c:pt idx="12">
                  <c:v>14.109899999999982</c:v>
                </c:pt>
                <c:pt idx="13">
                  <c:v>15.088799999999992</c:v>
                </c:pt>
                <c:pt idx="14">
                  <c:v>16.083899999999971</c:v>
                </c:pt>
                <c:pt idx="15">
                  <c:v>16.930299999999988</c:v>
                </c:pt>
                <c:pt idx="16">
                  <c:v>17.79019999999997</c:v>
                </c:pt>
                <c:pt idx="17">
                  <c:v>18.666299999999978</c:v>
                </c:pt>
                <c:pt idx="18">
                  <c:v>19.704700000000003</c:v>
                </c:pt>
                <c:pt idx="19">
                  <c:v>20.5916</c:v>
                </c:pt>
                <c:pt idx="20">
                  <c:v>21.746299999999991</c:v>
                </c:pt>
              </c:numCache>
            </c:numRef>
          </c:val>
          <c:smooth val="0"/>
        </c:ser>
        <c:ser>
          <c:idx val="6"/>
          <c:order val="6"/>
          <c:tx>
            <c:strRef>
              <c:f>'Front Data'!$AO$4</c:f>
              <c:strCache>
                <c:ptCount val="1"/>
                <c:pt idx="0">
                  <c:v>-3°</c:v>
                </c:pt>
              </c:strCache>
            </c:strRef>
          </c:tx>
          <c:spPr>
            <a:ln w="12700">
              <a:solidFill>
                <a:srgbClr val="008080"/>
              </a:solidFill>
              <a:prstDash val="solid"/>
            </a:ln>
          </c:spPr>
          <c:marker>
            <c:symbol val="none"/>
          </c:marker>
          <c:val>
            <c:numRef>
              <c:f>'Front Data'!$AM$34:$AM$54</c:f>
              <c:numCache>
                <c:formatCode>0.00</c:formatCode>
                <c:ptCount val="21"/>
                <c:pt idx="0">
                  <c:v>0</c:v>
                </c:pt>
                <c:pt idx="1">
                  <c:v>1.8548999999999864</c:v>
                </c:pt>
                <c:pt idx="2">
                  <c:v>3.2285999999999717</c:v>
                </c:pt>
                <c:pt idx="3">
                  <c:v>4.5969000000000051</c:v>
                </c:pt>
                <c:pt idx="4">
                  <c:v>6.0922999999999661</c:v>
                </c:pt>
                <c:pt idx="5">
                  <c:v>7.4361999999999853</c:v>
                </c:pt>
                <c:pt idx="6">
                  <c:v>8.4259000000000128</c:v>
                </c:pt>
                <c:pt idx="7">
                  <c:v>9.1829999999999927</c:v>
                </c:pt>
                <c:pt idx="8">
                  <c:v>10.351200000000006</c:v>
                </c:pt>
                <c:pt idx="9">
                  <c:v>11.335499999999968</c:v>
                </c:pt>
                <c:pt idx="10">
                  <c:v>12.325199999999995</c:v>
                </c:pt>
                <c:pt idx="11">
                  <c:v>13.190499999999986</c:v>
                </c:pt>
                <c:pt idx="12">
                  <c:v>14.036900000000003</c:v>
                </c:pt>
                <c:pt idx="13">
                  <c:v>15.221299999999985</c:v>
                </c:pt>
                <c:pt idx="14">
                  <c:v>16.186599999999999</c:v>
                </c:pt>
                <c:pt idx="15">
                  <c:v>17.062799999999982</c:v>
                </c:pt>
                <c:pt idx="16">
                  <c:v>17.571100000000001</c:v>
                </c:pt>
                <c:pt idx="17">
                  <c:v>18.80419999999998</c:v>
                </c:pt>
                <c:pt idx="18">
                  <c:v>19.812799999999982</c:v>
                </c:pt>
                <c:pt idx="19">
                  <c:v>21.026999999999987</c:v>
                </c:pt>
                <c:pt idx="20">
                  <c:v>21.846299999999985</c:v>
                </c:pt>
              </c:numCache>
            </c:numRef>
          </c:val>
          <c:smooth val="0"/>
        </c:ser>
        <c:ser>
          <c:idx val="7"/>
          <c:order val="7"/>
          <c:tx>
            <c:strRef>
              <c:f>'Front Data'!$AU$4</c:f>
              <c:strCache>
                <c:ptCount val="1"/>
                <c:pt idx="0">
                  <c:v>-3.5°</c:v>
                </c:pt>
              </c:strCache>
            </c:strRef>
          </c:tx>
          <c:spPr>
            <a:ln w="12700">
              <a:solidFill>
                <a:srgbClr val="0000FF"/>
              </a:solidFill>
              <a:prstDash val="solid"/>
            </a:ln>
          </c:spPr>
          <c:marker>
            <c:symbol val="none"/>
          </c:marker>
          <c:val>
            <c:numRef>
              <c:f>'Front Data'!$AS$34:$AS$54</c:f>
              <c:numCache>
                <c:formatCode>0.00</c:formatCode>
                <c:ptCount val="21"/>
                <c:pt idx="0">
                  <c:v>0</c:v>
                </c:pt>
                <c:pt idx="1">
                  <c:v>1.6955000000000382</c:v>
                </c:pt>
                <c:pt idx="2">
                  <c:v>3.2017000000000166</c:v>
                </c:pt>
                <c:pt idx="3">
                  <c:v>4.7187000000000126</c:v>
                </c:pt>
                <c:pt idx="4">
                  <c:v>6.0004000000000133</c:v>
                </c:pt>
                <c:pt idx="5">
                  <c:v>7.4146000000000072</c:v>
                </c:pt>
                <c:pt idx="6">
                  <c:v>8.4963000000000193</c:v>
                </c:pt>
                <c:pt idx="7">
                  <c:v>9.2805000000000177</c:v>
                </c:pt>
                <c:pt idx="8">
                  <c:v>10.429700000000025</c:v>
                </c:pt>
                <c:pt idx="9">
                  <c:v>11.589800000000025</c:v>
                </c:pt>
                <c:pt idx="10">
                  <c:v>12.152199999999993</c:v>
                </c:pt>
                <c:pt idx="11">
                  <c:v>13.16900000000004</c:v>
                </c:pt>
                <c:pt idx="12">
                  <c:v>14.312800000000038</c:v>
                </c:pt>
                <c:pt idx="13">
                  <c:v>15.170000000000016</c:v>
                </c:pt>
                <c:pt idx="14">
                  <c:v>15.835200000000043</c:v>
                </c:pt>
                <c:pt idx="15">
                  <c:v>16.868100000000027</c:v>
                </c:pt>
                <c:pt idx="16">
                  <c:v>18.022800000000018</c:v>
                </c:pt>
                <c:pt idx="17">
                  <c:v>18.782700000000034</c:v>
                </c:pt>
                <c:pt idx="18">
                  <c:v>19.815600000000018</c:v>
                </c:pt>
                <c:pt idx="19">
                  <c:v>20.843200000000024</c:v>
                </c:pt>
                <c:pt idx="20">
                  <c:v>21.784200000000027</c:v>
                </c:pt>
              </c:numCache>
            </c:numRef>
          </c:val>
          <c:smooth val="0"/>
        </c:ser>
        <c:dLbls>
          <c:showLegendKey val="0"/>
          <c:showVal val="0"/>
          <c:showCatName val="0"/>
          <c:showSerName val="0"/>
          <c:showPercent val="0"/>
          <c:showBubbleSize val="0"/>
        </c:dLbls>
        <c:marker val="1"/>
        <c:smooth val="0"/>
        <c:axId val="133522560"/>
        <c:axId val="133524480"/>
      </c:lineChart>
      <c:catAx>
        <c:axId val="1335225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5314508565606682"/>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3524480"/>
        <c:crosses val="autoZero"/>
        <c:auto val="1"/>
        <c:lblAlgn val="ctr"/>
        <c:lblOffset val="100"/>
        <c:tickLblSkip val="1"/>
        <c:tickMarkSkip val="1"/>
        <c:noMultiLvlLbl val="0"/>
      </c:catAx>
      <c:valAx>
        <c:axId val="13352448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676345614391324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3522560"/>
        <c:crosses val="autoZero"/>
        <c:crossBetween val="midCat"/>
      </c:valAx>
      <c:spPr>
        <a:solidFill>
          <a:srgbClr val="C0C0C0"/>
        </a:solidFill>
        <a:ln w="12700">
          <a:solidFill>
            <a:srgbClr val="808080"/>
          </a:solidFill>
          <a:prstDash val="solid"/>
        </a:ln>
      </c:spPr>
    </c:plotArea>
    <c:legend>
      <c:legendPos val="r"/>
      <c:layout>
        <c:manualLayout>
          <c:xMode val="edge"/>
          <c:yMode val="edge"/>
          <c:x val="0.89342671497682324"/>
          <c:y val="0.23854161496288609"/>
          <c:w val="9.630373324157103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20psi</a:t>
            </a:r>
          </a:p>
        </c:rich>
      </c:tx>
      <c:layout>
        <c:manualLayout>
          <c:xMode val="edge"/>
          <c:yMode val="edge"/>
          <c:x val="0.34076324649650158"/>
          <c:y val="3.3802766058254177E-2"/>
        </c:manualLayout>
      </c:layout>
      <c:overlay val="0"/>
      <c:spPr>
        <a:noFill/>
        <a:ln w="25400">
          <a:noFill/>
        </a:ln>
      </c:spPr>
    </c:title>
    <c:autoTitleDeleted val="0"/>
    <c:plotArea>
      <c:layout>
        <c:manualLayout>
          <c:layoutTarget val="inner"/>
          <c:xMode val="edge"/>
          <c:yMode val="edge"/>
          <c:x val="0.10544372307962779"/>
          <c:y val="0.19154929577464788"/>
          <c:w val="0.78054073060163498"/>
          <c:h val="0.62535211267605639"/>
        </c:manualLayout>
      </c:layout>
      <c:lineChart>
        <c:grouping val="standard"/>
        <c:varyColors val="0"/>
        <c:ser>
          <c:idx val="0"/>
          <c:order val="0"/>
          <c:tx>
            <c:strRef>
              <c:f>'Front Data'!$B$58</c:f>
              <c:strCache>
                <c:ptCount val="1"/>
                <c:pt idx="0">
                  <c:v>20psi</c:v>
                </c:pt>
              </c:strCache>
            </c:strRef>
          </c:tx>
          <c:spPr>
            <a:ln w="12700">
              <a:solidFill>
                <a:srgbClr val="000080"/>
              </a:solidFill>
              <a:prstDash val="solid"/>
            </a:ln>
          </c:spPr>
          <c:marker>
            <c:symbol val="none"/>
          </c:marker>
          <c:cat>
            <c:numRef>
              <c:f>'Front Data'!$A$61:$A$81</c:f>
              <c:numCache>
                <c:formatCode>General</c:formatCode>
                <c:ptCount val="21"/>
                <c:pt idx="0">
                  <c:v>0</c:v>
                </c:pt>
                <c:pt idx="1">
                  <c:v>29</c:v>
                </c:pt>
                <c:pt idx="2">
                  <c:v>53</c:v>
                </c:pt>
                <c:pt idx="3">
                  <c:v>80</c:v>
                </c:pt>
                <c:pt idx="4">
                  <c:v>106</c:v>
                </c:pt>
                <c:pt idx="5">
                  <c:v>135</c:v>
                </c:pt>
                <c:pt idx="6">
                  <c:v>160</c:v>
                </c:pt>
                <c:pt idx="7">
                  <c:v>173</c:v>
                </c:pt>
                <c:pt idx="8">
                  <c:v>197</c:v>
                </c:pt>
                <c:pt idx="9">
                  <c:v>223</c:v>
                </c:pt>
                <c:pt idx="10">
                  <c:v>247</c:v>
                </c:pt>
                <c:pt idx="11">
                  <c:v>267</c:v>
                </c:pt>
                <c:pt idx="12">
                  <c:v>292</c:v>
                </c:pt>
                <c:pt idx="13">
                  <c:v>317</c:v>
                </c:pt>
                <c:pt idx="14">
                  <c:v>341</c:v>
                </c:pt>
                <c:pt idx="15">
                  <c:v>362</c:v>
                </c:pt>
                <c:pt idx="16">
                  <c:v>387</c:v>
                </c:pt>
                <c:pt idx="17">
                  <c:v>412</c:v>
                </c:pt>
                <c:pt idx="18">
                  <c:v>435</c:v>
                </c:pt>
                <c:pt idx="19">
                  <c:v>460</c:v>
                </c:pt>
                <c:pt idx="20">
                  <c:v>484</c:v>
                </c:pt>
              </c:numCache>
            </c:numRef>
          </c:cat>
          <c:val>
            <c:numRef>
              <c:f>'Front Data'!$D$61:$D$81</c:f>
              <c:numCache>
                <c:formatCode>0.0</c:formatCode>
                <c:ptCount val="21"/>
                <c:pt idx="0">
                  <c:v>0</c:v>
                </c:pt>
                <c:pt idx="1">
                  <c:v>836.13575407470353</c:v>
                </c:pt>
                <c:pt idx="2">
                  <c:v>942.87441919674029</c:v>
                </c:pt>
                <c:pt idx="3">
                  <c:v>991.48634267471903</c:v>
                </c:pt>
                <c:pt idx="4">
                  <c:v>990.62108166848066</c:v>
                </c:pt>
                <c:pt idx="5">
                  <c:v>1065.1827176874112</c:v>
                </c:pt>
                <c:pt idx="6">
                  <c:v>1023.3877980685619</c:v>
                </c:pt>
                <c:pt idx="7">
                  <c:v>1027.9776773850683</c:v>
                </c:pt>
                <c:pt idx="8">
                  <c:v>1093.8682665660119</c:v>
                </c:pt>
                <c:pt idx="9">
                  <c:v>1108.4267714715099</c:v>
                </c:pt>
                <c:pt idx="10">
                  <c:v>1116.8153618429058</c:v>
                </c:pt>
                <c:pt idx="11">
                  <c:v>1122.3127072571006</c:v>
                </c:pt>
                <c:pt idx="12">
                  <c:v>1148.2476750566295</c:v>
                </c:pt>
                <c:pt idx="13">
                  <c:v>1167.9145301398582</c:v>
                </c:pt>
                <c:pt idx="14">
                  <c:v>1173.3143750538595</c:v>
                </c:pt>
                <c:pt idx="15">
                  <c:v>1190.2991659117938</c:v>
                </c:pt>
                <c:pt idx="16">
                  <c:v>1200.6959977355114</c:v>
                </c:pt>
                <c:pt idx="17">
                  <c:v>1206.546452782349</c:v>
                </c:pt>
                <c:pt idx="18">
                  <c:v>1212.5813449023869</c:v>
                </c:pt>
                <c:pt idx="19">
                  <c:v>1216.6433248798232</c:v>
                </c:pt>
                <c:pt idx="20">
                  <c:v>1221.0693541180578</c:v>
                </c:pt>
              </c:numCache>
            </c:numRef>
          </c:val>
          <c:smooth val="0"/>
        </c:ser>
        <c:ser>
          <c:idx val="1"/>
          <c:order val="1"/>
          <c:tx>
            <c:strRef>
              <c:f>'Front Data'!$H$58</c:f>
              <c:strCache>
                <c:ptCount val="1"/>
                <c:pt idx="0">
                  <c:v>20psi</c:v>
                </c:pt>
              </c:strCache>
            </c:strRef>
          </c:tx>
          <c:spPr>
            <a:ln w="12700">
              <a:solidFill>
                <a:srgbClr val="FF00FF"/>
              </a:solidFill>
              <a:prstDash val="solid"/>
            </a:ln>
          </c:spPr>
          <c:marker>
            <c:symbol val="none"/>
          </c:marker>
          <c:val>
            <c:numRef>
              <c:f>'Front Data'!$J$61:$J$81</c:f>
              <c:numCache>
                <c:formatCode>0.0</c:formatCode>
                <c:ptCount val="21"/>
                <c:pt idx="0">
                  <c:v>0</c:v>
                </c:pt>
                <c:pt idx="1">
                  <c:v>836.13575407470353</c:v>
                </c:pt>
                <c:pt idx="2">
                  <c:v>942.87441919674029</c:v>
                </c:pt>
                <c:pt idx="3">
                  <c:v>991.48634267471903</c:v>
                </c:pt>
                <c:pt idx="4">
                  <c:v>990.62108166848066</c:v>
                </c:pt>
                <c:pt idx="5">
                  <c:v>1065.1827176874112</c:v>
                </c:pt>
                <c:pt idx="6">
                  <c:v>1023.3877980685619</c:v>
                </c:pt>
                <c:pt idx="7">
                  <c:v>1027.9776773850683</c:v>
                </c:pt>
                <c:pt idx="8">
                  <c:v>1093.8682665660119</c:v>
                </c:pt>
                <c:pt idx="9">
                  <c:v>1108.4267714715099</c:v>
                </c:pt>
                <c:pt idx="10">
                  <c:v>1116.8153618429058</c:v>
                </c:pt>
                <c:pt idx="11">
                  <c:v>1122.3127072571006</c:v>
                </c:pt>
                <c:pt idx="12">
                  <c:v>1148.2476750566295</c:v>
                </c:pt>
                <c:pt idx="13">
                  <c:v>1167.9145301398582</c:v>
                </c:pt>
                <c:pt idx="14">
                  <c:v>1173.3143750538595</c:v>
                </c:pt>
                <c:pt idx="15">
                  <c:v>1190.2991659117938</c:v>
                </c:pt>
                <c:pt idx="16">
                  <c:v>1200.6959977355114</c:v>
                </c:pt>
                <c:pt idx="17">
                  <c:v>1206.546452782349</c:v>
                </c:pt>
                <c:pt idx="18">
                  <c:v>1212.5813449023869</c:v>
                </c:pt>
                <c:pt idx="19">
                  <c:v>1216.6433248798232</c:v>
                </c:pt>
                <c:pt idx="20">
                  <c:v>1221.0693541180578</c:v>
                </c:pt>
              </c:numCache>
            </c:numRef>
          </c:val>
          <c:smooth val="0"/>
        </c:ser>
        <c:ser>
          <c:idx val="2"/>
          <c:order val="2"/>
          <c:tx>
            <c:strRef>
              <c:f>'Front Data'!$N$58</c:f>
              <c:strCache>
                <c:ptCount val="1"/>
                <c:pt idx="0">
                  <c:v>20psi</c:v>
                </c:pt>
              </c:strCache>
            </c:strRef>
          </c:tx>
          <c:spPr>
            <a:ln w="12700">
              <a:solidFill>
                <a:srgbClr val="FFFF00"/>
              </a:solidFill>
              <a:prstDash val="solid"/>
            </a:ln>
          </c:spPr>
          <c:marker>
            <c:symbol val="none"/>
          </c:marker>
          <c:val>
            <c:numRef>
              <c:f>'Front Data'!$P$61:$P$81</c:f>
              <c:numCache>
                <c:formatCode>0.0</c:formatCode>
                <c:ptCount val="21"/>
                <c:pt idx="0">
                  <c:v>0</c:v>
                </c:pt>
                <c:pt idx="1">
                  <c:v>806.87870190633043</c:v>
                </c:pt>
                <c:pt idx="2">
                  <c:v>926.1621182281466</c:v>
                </c:pt>
                <c:pt idx="3">
                  <c:v>966.58453291834246</c:v>
                </c:pt>
                <c:pt idx="4">
                  <c:v>981.78028002561143</c:v>
                </c:pt>
                <c:pt idx="5">
                  <c:v>1001.1226644569808</c:v>
                </c:pt>
                <c:pt idx="6">
                  <c:v>1060.8091278924931</c:v>
                </c:pt>
                <c:pt idx="7">
                  <c:v>1030.3433874215586</c:v>
                </c:pt>
                <c:pt idx="8">
                  <c:v>1073.6793869313426</c:v>
                </c:pt>
                <c:pt idx="9">
                  <c:v>1092.6909158147764</c:v>
                </c:pt>
                <c:pt idx="10">
                  <c:v>1107.614433088931</c:v>
                </c:pt>
                <c:pt idx="11">
                  <c:v>1109.0116063069374</c:v>
                </c:pt>
                <c:pt idx="12">
                  <c:v>1151.5365296159378</c:v>
                </c:pt>
                <c:pt idx="13">
                  <c:v>1153.5226762314562</c:v>
                </c:pt>
                <c:pt idx="14">
                  <c:v>1173.0510814542097</c:v>
                </c:pt>
                <c:pt idx="15">
                  <c:v>1180.8209771653371</c:v>
                </c:pt>
                <c:pt idx="16">
                  <c:v>1189.2701644823635</c:v>
                </c:pt>
                <c:pt idx="17">
                  <c:v>1191.1375867110469</c:v>
                </c:pt>
                <c:pt idx="18">
                  <c:v>1197.2437765873649</c:v>
                </c:pt>
                <c:pt idx="19">
                  <c:v>1207.8368006463343</c:v>
                </c:pt>
                <c:pt idx="20">
                  <c:v>1208.0981638922631</c:v>
                </c:pt>
              </c:numCache>
            </c:numRef>
          </c:val>
          <c:smooth val="0"/>
        </c:ser>
        <c:ser>
          <c:idx val="3"/>
          <c:order val="3"/>
          <c:tx>
            <c:strRef>
              <c:f>'Front Data'!$T$58</c:f>
              <c:strCache>
                <c:ptCount val="1"/>
                <c:pt idx="0">
                  <c:v>20psi</c:v>
                </c:pt>
              </c:strCache>
            </c:strRef>
          </c:tx>
          <c:spPr>
            <a:ln w="12700">
              <a:solidFill>
                <a:srgbClr val="00FFFF"/>
              </a:solidFill>
              <a:prstDash val="solid"/>
            </a:ln>
          </c:spPr>
          <c:marker>
            <c:symbol val="none"/>
          </c:marker>
          <c:val>
            <c:numRef>
              <c:f>'Front Data'!$V$61:$V$81</c:f>
              <c:numCache>
                <c:formatCode>0.0</c:formatCode>
                <c:ptCount val="21"/>
                <c:pt idx="0">
                  <c:v>0</c:v>
                </c:pt>
                <c:pt idx="1">
                  <c:v>831.46125044878397</c:v>
                </c:pt>
                <c:pt idx="2">
                  <c:v>882.14976924222321</c:v>
                </c:pt>
                <c:pt idx="3">
                  <c:v>936.40797285835288</c:v>
                </c:pt>
                <c:pt idx="4">
                  <c:v>973.13874788494536</c:v>
                </c:pt>
                <c:pt idx="5">
                  <c:v>1011.880019844729</c:v>
                </c:pt>
                <c:pt idx="6">
                  <c:v>1041.428937379198</c:v>
                </c:pt>
                <c:pt idx="7">
                  <c:v>1018.8907853425206</c:v>
                </c:pt>
                <c:pt idx="8">
                  <c:v>1066.7527661050906</c:v>
                </c:pt>
                <c:pt idx="9">
                  <c:v>1073.0108772718615</c:v>
                </c:pt>
                <c:pt idx="10">
                  <c:v>1090.3398008418033</c:v>
                </c:pt>
                <c:pt idx="11">
                  <c:v>1097.3194330078798</c:v>
                </c:pt>
                <c:pt idx="12">
                  <c:v>1139.7887004308393</c:v>
                </c:pt>
                <c:pt idx="13">
                  <c:v>1130.0418975709601</c:v>
                </c:pt>
                <c:pt idx="14">
                  <c:v>1153.5231153535187</c:v>
                </c:pt>
                <c:pt idx="15">
                  <c:v>1167.5853894310462</c:v>
                </c:pt>
                <c:pt idx="16">
                  <c:v>1175.4609027336319</c:v>
                </c:pt>
                <c:pt idx="17">
                  <c:v>1175.8927386167525</c:v>
                </c:pt>
                <c:pt idx="18">
                  <c:v>1181.3531160729908</c:v>
                </c:pt>
                <c:pt idx="19">
                  <c:v>1190.8930076601741</c:v>
                </c:pt>
                <c:pt idx="20">
                  <c:v>1200.5555580207579</c:v>
                </c:pt>
              </c:numCache>
            </c:numRef>
          </c:val>
          <c:smooth val="0"/>
        </c:ser>
        <c:ser>
          <c:idx val="4"/>
          <c:order val="4"/>
          <c:tx>
            <c:strRef>
              <c:f>'Front Data'!$Z$58</c:f>
              <c:strCache>
                <c:ptCount val="1"/>
                <c:pt idx="0">
                  <c:v>20psi</c:v>
                </c:pt>
              </c:strCache>
            </c:strRef>
          </c:tx>
          <c:spPr>
            <a:ln w="12700">
              <a:solidFill>
                <a:srgbClr val="800080"/>
              </a:solidFill>
              <a:prstDash val="solid"/>
            </a:ln>
          </c:spPr>
          <c:marker>
            <c:symbol val="none"/>
          </c:marker>
          <c:val>
            <c:numRef>
              <c:f>'Front Data'!$AB$61:$AB$81</c:f>
              <c:numCache>
                <c:formatCode>0.0</c:formatCode>
                <c:ptCount val="21"/>
                <c:pt idx="0">
                  <c:v>0</c:v>
                </c:pt>
                <c:pt idx="1">
                  <c:v>777.54328744783754</c:v>
                </c:pt>
                <c:pt idx="2">
                  <c:v>845.6883509833649</c:v>
                </c:pt>
                <c:pt idx="3">
                  <c:v>939.65372331484991</c:v>
                </c:pt>
                <c:pt idx="4">
                  <c:v>923.56746907956983</c:v>
                </c:pt>
                <c:pt idx="5">
                  <c:v>961.17127752400074</c:v>
                </c:pt>
                <c:pt idx="6">
                  <c:v>1016.1442415842046</c:v>
                </c:pt>
                <c:pt idx="7">
                  <c:v>1013.1161280184375</c:v>
                </c:pt>
                <c:pt idx="8">
                  <c:v>1027.3530426994832</c:v>
                </c:pt>
                <c:pt idx="9">
                  <c:v>1046.5781151170181</c:v>
                </c:pt>
                <c:pt idx="10">
                  <c:v>1072.2534150300169</c:v>
                </c:pt>
                <c:pt idx="11">
                  <c:v>1069.3948002445263</c:v>
                </c:pt>
                <c:pt idx="12">
                  <c:v>1096.1152335224829</c:v>
                </c:pt>
                <c:pt idx="13">
                  <c:v>1128.2934532071774</c:v>
                </c:pt>
                <c:pt idx="14">
                  <c:v>1131.7330176113669</c:v>
                </c:pt>
                <c:pt idx="15">
                  <c:v>1136.9448939230517</c:v>
                </c:pt>
                <c:pt idx="16">
                  <c:v>1151.4362814760416</c:v>
                </c:pt>
                <c:pt idx="17">
                  <c:v>1173.5239583812215</c:v>
                </c:pt>
                <c:pt idx="18">
                  <c:v>1161.4864800465134</c:v>
                </c:pt>
                <c:pt idx="19">
                  <c:v>1170.13339413978</c:v>
                </c:pt>
                <c:pt idx="20">
                  <c:v>1176.0031991098135</c:v>
                </c:pt>
              </c:numCache>
            </c:numRef>
          </c:val>
          <c:smooth val="0"/>
        </c:ser>
        <c:ser>
          <c:idx val="5"/>
          <c:order val="5"/>
          <c:tx>
            <c:strRef>
              <c:f>'Front Data'!$AF$58</c:f>
              <c:strCache>
                <c:ptCount val="1"/>
                <c:pt idx="0">
                  <c:v>20psi</c:v>
                </c:pt>
              </c:strCache>
            </c:strRef>
          </c:tx>
          <c:spPr>
            <a:ln w="12700">
              <a:solidFill>
                <a:srgbClr val="800000"/>
              </a:solidFill>
              <a:prstDash val="solid"/>
            </a:ln>
          </c:spPr>
          <c:marker>
            <c:symbol val="none"/>
          </c:marker>
          <c:val>
            <c:numRef>
              <c:f>'Front Data'!$AH$61:$AH$81</c:f>
              <c:numCache>
                <c:formatCode>0.0</c:formatCode>
                <c:ptCount val="21"/>
                <c:pt idx="0">
                  <c:v>0</c:v>
                </c:pt>
                <c:pt idx="1">
                  <c:v>833.77050866635875</c:v>
                </c:pt>
                <c:pt idx="2">
                  <c:v>923.34516089562851</c:v>
                </c:pt>
                <c:pt idx="3">
                  <c:v>919.27559767302705</c:v>
                </c:pt>
                <c:pt idx="4">
                  <c:v>960.46567643516335</c:v>
                </c:pt>
                <c:pt idx="5">
                  <c:v>943.17480703609579</c:v>
                </c:pt>
                <c:pt idx="6">
                  <c:v>991.17868699853841</c:v>
                </c:pt>
                <c:pt idx="7">
                  <c:v>979.51283122281211</c:v>
                </c:pt>
                <c:pt idx="8">
                  <c:v>1024.5677046691605</c:v>
                </c:pt>
                <c:pt idx="9">
                  <c:v>1040.6453614644752</c:v>
                </c:pt>
                <c:pt idx="10">
                  <c:v>1068.2217322347299</c:v>
                </c:pt>
                <c:pt idx="11">
                  <c:v>1065.5448626420689</c:v>
                </c:pt>
                <c:pt idx="12">
                  <c:v>1115.5701964214929</c:v>
                </c:pt>
                <c:pt idx="13">
                  <c:v>1106.0187121216843</c:v>
                </c:pt>
                <c:pt idx="14">
                  <c:v>1119.4641672099003</c:v>
                </c:pt>
                <c:pt idx="15">
                  <c:v>1130.2516784146387</c:v>
                </c:pt>
                <c:pt idx="16">
                  <c:v>1137.8204790179188</c:v>
                </c:pt>
                <c:pt idx="17">
                  <c:v>1143.9896681899461</c:v>
                </c:pt>
                <c:pt idx="18">
                  <c:v>1152.8833343605834</c:v>
                </c:pt>
                <c:pt idx="19">
                  <c:v>1170.2277743645752</c:v>
                </c:pt>
                <c:pt idx="20">
                  <c:v>1178.0770620789951</c:v>
                </c:pt>
              </c:numCache>
            </c:numRef>
          </c:val>
          <c:smooth val="0"/>
        </c:ser>
        <c:ser>
          <c:idx val="6"/>
          <c:order val="6"/>
          <c:tx>
            <c:strRef>
              <c:f>'Front Data'!$AL$58</c:f>
              <c:strCache>
                <c:ptCount val="1"/>
                <c:pt idx="0">
                  <c:v>20psi</c:v>
                </c:pt>
              </c:strCache>
            </c:strRef>
          </c:tx>
          <c:spPr>
            <a:ln w="12700">
              <a:solidFill>
                <a:srgbClr val="008080"/>
              </a:solidFill>
              <a:prstDash val="solid"/>
            </a:ln>
          </c:spPr>
          <c:marker>
            <c:symbol val="none"/>
          </c:marker>
          <c:val>
            <c:numRef>
              <c:f>'Front Data'!$AN$61:$AN$81</c:f>
              <c:numCache>
                <c:formatCode>0.0</c:formatCode>
                <c:ptCount val="21"/>
                <c:pt idx="0">
                  <c:v>0</c:v>
                </c:pt>
                <c:pt idx="1">
                  <c:v>872.63820853742811</c:v>
                </c:pt>
                <c:pt idx="2">
                  <c:v>929.48638994949135</c:v>
                </c:pt>
                <c:pt idx="3">
                  <c:v>940.18711237253956</c:v>
                </c:pt>
                <c:pt idx="4">
                  <c:v>950.55940499650569</c:v>
                </c:pt>
                <c:pt idx="5">
                  <c:v>1001.7123287671262</c:v>
                </c:pt>
                <c:pt idx="6">
                  <c:v>1026.8774612796926</c:v>
                </c:pt>
                <c:pt idx="7">
                  <c:v>1013.126741676616</c:v>
                </c:pt>
                <c:pt idx="8">
                  <c:v>1035.4563484638672</c:v>
                </c:pt>
                <c:pt idx="9">
                  <c:v>1056.7107750472569</c:v>
                </c:pt>
                <c:pt idx="10">
                  <c:v>1072.0286344296421</c:v>
                </c:pt>
                <c:pt idx="11">
                  <c:v>1094.7117500366719</c:v>
                </c:pt>
                <c:pt idx="12">
                  <c:v>1107.1784679875452</c:v>
                </c:pt>
                <c:pt idx="13">
                  <c:v>1143.0607966457023</c:v>
                </c:pt>
                <c:pt idx="14">
                  <c:v>1135.7401279636904</c:v>
                </c:pt>
                <c:pt idx="15">
                  <c:v>1146.004292744806</c:v>
                </c:pt>
                <c:pt idx="16">
                  <c:v>1149.4582298980395</c:v>
                </c:pt>
                <c:pt idx="17">
                  <c:v>1163.5688673702969</c:v>
                </c:pt>
                <c:pt idx="18">
                  <c:v>1170.6918746517565</c:v>
                </c:pt>
                <c:pt idx="19">
                  <c:v>1175.0029701793992</c:v>
                </c:pt>
                <c:pt idx="20">
                  <c:v>1180.3075580761254</c:v>
                </c:pt>
              </c:numCache>
            </c:numRef>
          </c:val>
          <c:smooth val="0"/>
        </c:ser>
        <c:ser>
          <c:idx val="7"/>
          <c:order val="7"/>
          <c:tx>
            <c:strRef>
              <c:f>'Front Data'!$AR$58</c:f>
              <c:strCache>
                <c:ptCount val="1"/>
                <c:pt idx="0">
                  <c:v>20psi</c:v>
                </c:pt>
              </c:strCache>
            </c:strRef>
          </c:tx>
          <c:spPr>
            <a:ln w="12700">
              <a:solidFill>
                <a:srgbClr val="0000FF"/>
              </a:solidFill>
              <a:prstDash val="solid"/>
            </a:ln>
          </c:spPr>
          <c:marker>
            <c:symbol val="none"/>
          </c:marker>
          <c:val>
            <c:numRef>
              <c:f>'Front Data'!$AT$61:$AT$81</c:f>
              <c:numCache>
                <c:formatCode>0.0</c:formatCode>
                <c:ptCount val="21"/>
                <c:pt idx="0">
                  <c:v>0</c:v>
                </c:pt>
                <c:pt idx="1">
                  <c:v>789.81729598050811</c:v>
                </c:pt>
                <c:pt idx="2">
                  <c:v>855.2829099307163</c:v>
                </c:pt>
                <c:pt idx="3">
                  <c:v>931.70548772865448</c:v>
                </c:pt>
                <c:pt idx="4">
                  <c:v>933.29484458869274</c:v>
                </c:pt>
                <c:pt idx="5">
                  <c:v>966.19242328479049</c:v>
                </c:pt>
                <c:pt idx="6">
                  <c:v>993.55698733614645</c:v>
                </c:pt>
                <c:pt idx="7">
                  <c:v>983.03802386332586</c:v>
                </c:pt>
                <c:pt idx="8">
                  <c:v>1013.14464602823</c:v>
                </c:pt>
                <c:pt idx="9">
                  <c:v>1043.2523769892343</c:v>
                </c:pt>
                <c:pt idx="10">
                  <c:v>1067.3216659967231</c:v>
                </c:pt>
                <c:pt idx="11">
                  <c:v>1084.5929134087164</c:v>
                </c:pt>
                <c:pt idx="12">
                  <c:v>1096.7117728476023</c:v>
                </c:pt>
                <c:pt idx="13">
                  <c:v>1102.6601536977705</c:v>
                </c:pt>
                <c:pt idx="14">
                  <c:v>1125.2516215611718</c:v>
                </c:pt>
                <c:pt idx="15">
                  <c:v>1135.0856976640114</c:v>
                </c:pt>
                <c:pt idx="16">
                  <c:v>1141.5647352605085</c:v>
                </c:pt>
                <c:pt idx="17">
                  <c:v>1155.3178894986613</c:v>
                </c:pt>
                <c:pt idx="18">
                  <c:v>1152.582782712562</c:v>
                </c:pt>
                <c:pt idx="19">
                  <c:v>1159.9498380563157</c:v>
                </c:pt>
                <c:pt idx="20">
                  <c:v>1184.3531399655053</c:v>
                </c:pt>
              </c:numCache>
            </c:numRef>
          </c:val>
          <c:smooth val="0"/>
        </c:ser>
        <c:dLbls>
          <c:showLegendKey val="0"/>
          <c:showVal val="0"/>
          <c:showCatName val="0"/>
          <c:showSerName val="0"/>
          <c:showPercent val="0"/>
          <c:showBubbleSize val="0"/>
        </c:dLbls>
        <c:marker val="1"/>
        <c:smooth val="0"/>
        <c:axId val="140464896"/>
        <c:axId val="140466816"/>
      </c:lineChart>
      <c:catAx>
        <c:axId val="14046489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035180049794544"/>
              <c:y val="0.892957606660198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466816"/>
        <c:crosses val="autoZero"/>
        <c:auto val="1"/>
        <c:lblAlgn val="ctr"/>
        <c:lblOffset val="100"/>
        <c:tickLblSkip val="1"/>
        <c:tickMarkSkip val="1"/>
        <c:noMultiLvlLbl val="0"/>
      </c:catAx>
      <c:valAx>
        <c:axId val="14046681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295775707119704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464896"/>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3661966322977537"/>
          <c:w val="7.5867997220141814E-2"/>
          <c:h val="0.5352113650550127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a:t>
            </a:r>
            <a:r>
              <a:rPr lang="en-GB" baseline="0"/>
              <a:t> d</a:t>
            </a:r>
            <a:r>
              <a:rPr lang="en-GB"/>
              <a:t>eflection @ 20psi</a:t>
            </a:r>
          </a:p>
        </c:rich>
      </c:tx>
      <c:layout>
        <c:manualLayout>
          <c:xMode val="edge"/>
          <c:yMode val="edge"/>
          <c:x val="0.35173302565971026"/>
          <c:y val="3.3676420819890349E-2"/>
        </c:manualLayout>
      </c:layout>
      <c:overlay val="0"/>
      <c:spPr>
        <a:noFill/>
        <a:ln w="25400">
          <a:noFill/>
        </a:ln>
      </c:spPr>
    </c:title>
    <c:autoTitleDeleted val="0"/>
    <c:plotArea>
      <c:layout>
        <c:manualLayout>
          <c:layoutTarget val="inner"/>
          <c:xMode val="edge"/>
          <c:yMode val="edge"/>
          <c:x val="8.9858793324775352E-2"/>
          <c:y val="0.19083325111542299"/>
          <c:w val="0.79589216944801022"/>
          <c:h val="0.62582080880499003"/>
        </c:manualLayout>
      </c:layout>
      <c:lineChart>
        <c:grouping val="standard"/>
        <c:varyColors val="0"/>
        <c:ser>
          <c:idx val="0"/>
          <c:order val="0"/>
          <c:tx>
            <c:strRef>
              <c:f>'Front Data'!$B$58</c:f>
              <c:strCache>
                <c:ptCount val="1"/>
                <c:pt idx="0">
                  <c:v>20psi</c:v>
                </c:pt>
              </c:strCache>
            </c:strRef>
          </c:tx>
          <c:spPr>
            <a:ln w="12700">
              <a:solidFill>
                <a:srgbClr val="000080"/>
              </a:solidFill>
              <a:prstDash val="solid"/>
            </a:ln>
          </c:spPr>
          <c:marker>
            <c:symbol val="none"/>
          </c:marker>
          <c:cat>
            <c:numRef>
              <c:f>'Front Data'!$A$61:$A$81</c:f>
              <c:numCache>
                <c:formatCode>General</c:formatCode>
                <c:ptCount val="21"/>
                <c:pt idx="0">
                  <c:v>0</c:v>
                </c:pt>
                <c:pt idx="1">
                  <c:v>29</c:v>
                </c:pt>
                <c:pt idx="2">
                  <c:v>53</c:v>
                </c:pt>
                <c:pt idx="3">
                  <c:v>80</c:v>
                </c:pt>
                <c:pt idx="4">
                  <c:v>106</c:v>
                </c:pt>
                <c:pt idx="5">
                  <c:v>135</c:v>
                </c:pt>
                <c:pt idx="6">
                  <c:v>160</c:v>
                </c:pt>
                <c:pt idx="7">
                  <c:v>173</c:v>
                </c:pt>
                <c:pt idx="8">
                  <c:v>197</c:v>
                </c:pt>
                <c:pt idx="9">
                  <c:v>223</c:v>
                </c:pt>
                <c:pt idx="10">
                  <c:v>247</c:v>
                </c:pt>
                <c:pt idx="11">
                  <c:v>267</c:v>
                </c:pt>
                <c:pt idx="12">
                  <c:v>292</c:v>
                </c:pt>
                <c:pt idx="13">
                  <c:v>317</c:v>
                </c:pt>
                <c:pt idx="14">
                  <c:v>341</c:v>
                </c:pt>
                <c:pt idx="15">
                  <c:v>362</c:v>
                </c:pt>
                <c:pt idx="16">
                  <c:v>387</c:v>
                </c:pt>
                <c:pt idx="17">
                  <c:v>412</c:v>
                </c:pt>
                <c:pt idx="18">
                  <c:v>435</c:v>
                </c:pt>
                <c:pt idx="19">
                  <c:v>460</c:v>
                </c:pt>
                <c:pt idx="20">
                  <c:v>484</c:v>
                </c:pt>
              </c:numCache>
            </c:numRef>
          </c:cat>
          <c:val>
            <c:numRef>
              <c:f>'Front Data'!$C$61:$C$81</c:f>
              <c:numCache>
                <c:formatCode>0.00</c:formatCode>
                <c:ptCount val="21"/>
                <c:pt idx="0">
                  <c:v>0</c:v>
                </c:pt>
                <c:pt idx="1">
                  <c:v>1.9387999999999579</c:v>
                </c:pt>
                <c:pt idx="2">
                  <c:v>3.1422000000000025</c:v>
                </c:pt>
                <c:pt idx="3">
                  <c:v>4.5103999999999473</c:v>
                </c:pt>
                <c:pt idx="4">
                  <c:v>5.9814999999999827</c:v>
                </c:pt>
                <c:pt idx="5">
                  <c:v>7.084699999999998</c:v>
                </c:pt>
                <c:pt idx="6">
                  <c:v>8.7395999999999958</c:v>
                </c:pt>
                <c:pt idx="7">
                  <c:v>9.4074999999999704</c:v>
                </c:pt>
                <c:pt idx="8">
                  <c:v>10.067299999999989</c:v>
                </c:pt>
                <c:pt idx="9">
                  <c:v>11.246299999999962</c:v>
                </c:pt>
                <c:pt idx="10">
                  <c:v>12.363099999999974</c:v>
                </c:pt>
                <c:pt idx="11">
                  <c:v>13.298699999999997</c:v>
                </c:pt>
                <c:pt idx="12">
                  <c:v>14.215399999999988</c:v>
                </c:pt>
                <c:pt idx="13">
                  <c:v>15.172599999999989</c:v>
                </c:pt>
                <c:pt idx="14">
                  <c:v>16.246199999999988</c:v>
                </c:pt>
                <c:pt idx="15">
                  <c:v>17.000599999999963</c:v>
                </c:pt>
                <c:pt idx="16">
                  <c:v>18.017299999999977</c:v>
                </c:pt>
                <c:pt idx="17">
                  <c:v>19.088199999999972</c:v>
                </c:pt>
                <c:pt idx="18">
                  <c:v>20.053499999999985</c:v>
                </c:pt>
                <c:pt idx="19">
                  <c:v>21.135199999999969</c:v>
                </c:pt>
                <c:pt idx="20">
                  <c:v>22.157299999999964</c:v>
                </c:pt>
              </c:numCache>
            </c:numRef>
          </c:val>
          <c:smooth val="0"/>
        </c:ser>
        <c:ser>
          <c:idx val="1"/>
          <c:order val="1"/>
          <c:tx>
            <c:strRef>
              <c:f>'Front Data'!$H$58</c:f>
              <c:strCache>
                <c:ptCount val="1"/>
                <c:pt idx="0">
                  <c:v>20psi</c:v>
                </c:pt>
              </c:strCache>
            </c:strRef>
          </c:tx>
          <c:spPr>
            <a:ln w="12700">
              <a:solidFill>
                <a:srgbClr val="FF00FF"/>
              </a:solidFill>
              <a:prstDash val="solid"/>
            </a:ln>
          </c:spPr>
          <c:marker>
            <c:symbol val="none"/>
          </c:marker>
          <c:val>
            <c:numRef>
              <c:f>'Front Data'!$I$61:$I$81</c:f>
              <c:numCache>
                <c:formatCode>0.00</c:formatCode>
                <c:ptCount val="21"/>
                <c:pt idx="0">
                  <c:v>0</c:v>
                </c:pt>
                <c:pt idx="1">
                  <c:v>1.9387999999999579</c:v>
                </c:pt>
                <c:pt idx="2">
                  <c:v>3.1422000000000025</c:v>
                </c:pt>
                <c:pt idx="3">
                  <c:v>4.5103999999999473</c:v>
                </c:pt>
                <c:pt idx="4">
                  <c:v>5.9814999999999827</c:v>
                </c:pt>
                <c:pt idx="5">
                  <c:v>7.084699999999998</c:v>
                </c:pt>
                <c:pt idx="6">
                  <c:v>8.7395999999999958</c:v>
                </c:pt>
                <c:pt idx="7">
                  <c:v>9.4074999999999704</c:v>
                </c:pt>
                <c:pt idx="8">
                  <c:v>10.067299999999989</c:v>
                </c:pt>
                <c:pt idx="9">
                  <c:v>11.246299999999962</c:v>
                </c:pt>
                <c:pt idx="10">
                  <c:v>12.363099999999974</c:v>
                </c:pt>
                <c:pt idx="11">
                  <c:v>13.298699999999997</c:v>
                </c:pt>
                <c:pt idx="12">
                  <c:v>14.215399999999988</c:v>
                </c:pt>
                <c:pt idx="13">
                  <c:v>15.172599999999989</c:v>
                </c:pt>
                <c:pt idx="14">
                  <c:v>16.246199999999988</c:v>
                </c:pt>
                <c:pt idx="15">
                  <c:v>17.000599999999963</c:v>
                </c:pt>
                <c:pt idx="16">
                  <c:v>18.017299999999977</c:v>
                </c:pt>
                <c:pt idx="17">
                  <c:v>19.088199999999972</c:v>
                </c:pt>
                <c:pt idx="18">
                  <c:v>20.053499999999985</c:v>
                </c:pt>
                <c:pt idx="19">
                  <c:v>21.135199999999969</c:v>
                </c:pt>
                <c:pt idx="20">
                  <c:v>22.157299999999964</c:v>
                </c:pt>
              </c:numCache>
            </c:numRef>
          </c:val>
          <c:smooth val="0"/>
        </c:ser>
        <c:ser>
          <c:idx val="2"/>
          <c:order val="2"/>
          <c:tx>
            <c:strRef>
              <c:f>'Front Data'!$N$58</c:f>
              <c:strCache>
                <c:ptCount val="1"/>
                <c:pt idx="0">
                  <c:v>20psi</c:v>
                </c:pt>
              </c:strCache>
            </c:strRef>
          </c:tx>
          <c:spPr>
            <a:ln w="12700">
              <a:solidFill>
                <a:srgbClr val="FFFF00"/>
              </a:solidFill>
              <a:prstDash val="solid"/>
            </a:ln>
          </c:spPr>
          <c:marker>
            <c:symbol val="none"/>
          </c:marker>
          <c:val>
            <c:numRef>
              <c:f>'Front Data'!$O$61:$O$81</c:f>
              <c:numCache>
                <c:formatCode>0.00</c:formatCode>
                <c:ptCount val="21"/>
                <c:pt idx="0">
                  <c:v>0</c:v>
                </c:pt>
                <c:pt idx="1">
                  <c:v>2.0090999999999894</c:v>
                </c:pt>
                <c:pt idx="2">
                  <c:v>3.1988999999999805</c:v>
                </c:pt>
                <c:pt idx="3">
                  <c:v>4.6265999999999963</c:v>
                </c:pt>
                <c:pt idx="4">
                  <c:v>6.0922999999999661</c:v>
                </c:pt>
                <c:pt idx="5">
                  <c:v>7.4821999999999775</c:v>
                </c:pt>
                <c:pt idx="6">
                  <c:v>8.4313000000000216</c:v>
                </c:pt>
                <c:pt idx="7">
                  <c:v>9.3858999999999924</c:v>
                </c:pt>
                <c:pt idx="8">
                  <c:v>10.256599999999992</c:v>
                </c:pt>
                <c:pt idx="9">
                  <c:v>11.357100000000003</c:v>
                </c:pt>
                <c:pt idx="10">
                  <c:v>12.465800000000002</c:v>
                </c:pt>
                <c:pt idx="11">
                  <c:v>13.458199999999977</c:v>
                </c:pt>
                <c:pt idx="12">
                  <c:v>14.174800000000005</c:v>
                </c:pt>
                <c:pt idx="13">
                  <c:v>15.361899999999991</c:v>
                </c:pt>
                <c:pt idx="14">
                  <c:v>16.297500000000014</c:v>
                </c:pt>
                <c:pt idx="15">
                  <c:v>17.184399999999982</c:v>
                </c:pt>
                <c:pt idx="16">
                  <c:v>18.190400000000011</c:v>
                </c:pt>
                <c:pt idx="17">
                  <c:v>19.288199999999989</c:v>
                </c:pt>
                <c:pt idx="18">
                  <c:v>20.310399999999987</c:v>
                </c:pt>
                <c:pt idx="19">
                  <c:v>21.289299999999997</c:v>
                </c:pt>
                <c:pt idx="20">
                  <c:v>22.395199999999988</c:v>
                </c:pt>
              </c:numCache>
            </c:numRef>
          </c:val>
          <c:smooth val="0"/>
        </c:ser>
        <c:ser>
          <c:idx val="3"/>
          <c:order val="3"/>
          <c:tx>
            <c:strRef>
              <c:f>'Front Data'!$T$58</c:f>
              <c:strCache>
                <c:ptCount val="1"/>
                <c:pt idx="0">
                  <c:v>20psi</c:v>
                </c:pt>
              </c:strCache>
            </c:strRef>
          </c:tx>
          <c:spPr>
            <a:ln w="12700">
              <a:solidFill>
                <a:srgbClr val="00FFFF"/>
              </a:solidFill>
              <a:prstDash val="solid"/>
            </a:ln>
          </c:spPr>
          <c:marker>
            <c:symbol val="none"/>
          </c:marker>
          <c:val>
            <c:numRef>
              <c:f>'Front Data'!$U$61:$U$81</c:f>
              <c:numCache>
                <c:formatCode>0.00</c:formatCode>
                <c:ptCount val="21"/>
                <c:pt idx="0">
                  <c:v>0</c:v>
                </c:pt>
                <c:pt idx="1">
                  <c:v>1.9497000000000071</c:v>
                </c:pt>
                <c:pt idx="2">
                  <c:v>3.3584999999999923</c:v>
                </c:pt>
                <c:pt idx="3">
                  <c:v>4.7160000000000082</c:v>
                </c:pt>
                <c:pt idx="4">
                  <c:v>6.1463999999999714</c:v>
                </c:pt>
                <c:pt idx="5">
                  <c:v>7.4578999999999951</c:v>
                </c:pt>
                <c:pt idx="6">
                  <c:v>8.5881999999999721</c:v>
                </c:pt>
                <c:pt idx="7">
                  <c:v>9.4913999999999987</c:v>
                </c:pt>
                <c:pt idx="8">
                  <c:v>10.37560000000002</c:v>
                </c:pt>
                <c:pt idx="9">
                  <c:v>11.565400000000011</c:v>
                </c:pt>
                <c:pt idx="10">
                  <c:v>12.663299999999992</c:v>
                </c:pt>
                <c:pt idx="11">
                  <c:v>13.601600000000019</c:v>
                </c:pt>
                <c:pt idx="12">
                  <c:v>14.320899999999995</c:v>
                </c:pt>
                <c:pt idx="13">
                  <c:v>15.681100000000015</c:v>
                </c:pt>
                <c:pt idx="14">
                  <c:v>16.573399999999992</c:v>
                </c:pt>
                <c:pt idx="15">
                  <c:v>17.379199999999969</c:v>
                </c:pt>
                <c:pt idx="16">
                  <c:v>18.404099999999971</c:v>
                </c:pt>
                <c:pt idx="17">
                  <c:v>19.585800000000006</c:v>
                </c:pt>
                <c:pt idx="18">
                  <c:v>20.58359999999999</c:v>
                </c:pt>
                <c:pt idx="19">
                  <c:v>21.592199999999991</c:v>
                </c:pt>
                <c:pt idx="20">
                  <c:v>22.535899999999998</c:v>
                </c:pt>
              </c:numCache>
            </c:numRef>
          </c:val>
          <c:smooth val="0"/>
        </c:ser>
        <c:ser>
          <c:idx val="4"/>
          <c:order val="4"/>
          <c:tx>
            <c:strRef>
              <c:f>'Front Data'!$Z$58</c:f>
              <c:strCache>
                <c:ptCount val="1"/>
                <c:pt idx="0">
                  <c:v>20psi</c:v>
                </c:pt>
              </c:strCache>
            </c:strRef>
          </c:tx>
          <c:spPr>
            <a:ln w="12700">
              <a:solidFill>
                <a:srgbClr val="800080"/>
              </a:solidFill>
              <a:prstDash val="solid"/>
            </a:ln>
          </c:spPr>
          <c:marker>
            <c:symbol val="none"/>
          </c:marker>
          <c:val>
            <c:numRef>
              <c:f>'Front Data'!$AA$61:$AA$81</c:f>
              <c:numCache>
                <c:formatCode>0.00</c:formatCode>
                <c:ptCount val="21"/>
                <c:pt idx="0">
                  <c:v>0</c:v>
                </c:pt>
                <c:pt idx="1">
                  <c:v>2.0849000000000046</c:v>
                </c:pt>
                <c:pt idx="2">
                  <c:v>3.5693999999999733</c:v>
                </c:pt>
                <c:pt idx="3">
                  <c:v>4.7591999999999643</c:v>
                </c:pt>
                <c:pt idx="4">
                  <c:v>6.4762999999999806</c:v>
                </c:pt>
                <c:pt idx="5">
                  <c:v>7.7931999999999562</c:v>
                </c:pt>
                <c:pt idx="6">
                  <c:v>8.8018999999999892</c:v>
                </c:pt>
                <c:pt idx="7">
                  <c:v>9.5455000000000041</c:v>
                </c:pt>
                <c:pt idx="8">
                  <c:v>10.719099999999969</c:v>
                </c:pt>
                <c:pt idx="9">
                  <c:v>11.857499999999959</c:v>
                </c:pt>
                <c:pt idx="10">
                  <c:v>12.876899999999978</c:v>
                </c:pt>
                <c:pt idx="11">
                  <c:v>13.904499999999985</c:v>
                </c:pt>
                <c:pt idx="12">
                  <c:v>14.891499999999951</c:v>
                </c:pt>
                <c:pt idx="13">
                  <c:v>15.705399999999997</c:v>
                </c:pt>
                <c:pt idx="14">
                  <c:v>16.892499999999984</c:v>
                </c:pt>
                <c:pt idx="15">
                  <c:v>17.798399999999958</c:v>
                </c:pt>
                <c:pt idx="16">
                  <c:v>18.788099999999986</c:v>
                </c:pt>
                <c:pt idx="17">
                  <c:v>19.577699999999965</c:v>
                </c:pt>
                <c:pt idx="18">
                  <c:v>20.983799999999974</c:v>
                </c:pt>
                <c:pt idx="19">
                  <c:v>21.927499999999981</c:v>
                </c:pt>
                <c:pt idx="20">
                  <c:v>23.006399999999985</c:v>
                </c:pt>
              </c:numCache>
            </c:numRef>
          </c:val>
          <c:smooth val="0"/>
        </c:ser>
        <c:ser>
          <c:idx val="5"/>
          <c:order val="5"/>
          <c:tx>
            <c:strRef>
              <c:f>'Front Data'!$AF$58</c:f>
              <c:strCache>
                <c:ptCount val="1"/>
                <c:pt idx="0">
                  <c:v>20psi</c:v>
                </c:pt>
              </c:strCache>
            </c:strRef>
          </c:tx>
          <c:spPr>
            <a:ln w="12700">
              <a:solidFill>
                <a:srgbClr val="800000"/>
              </a:solidFill>
              <a:prstDash val="solid"/>
            </a:ln>
          </c:spPr>
          <c:marker>
            <c:symbol val="none"/>
          </c:marker>
          <c:val>
            <c:numRef>
              <c:f>'Front Data'!$AG$61:$AG$81</c:f>
              <c:numCache>
                <c:formatCode>0.00</c:formatCode>
                <c:ptCount val="21"/>
                <c:pt idx="0">
                  <c:v>0</c:v>
                </c:pt>
                <c:pt idx="1">
                  <c:v>1.9442999999999984</c:v>
                </c:pt>
                <c:pt idx="2">
                  <c:v>3.2692000000000121</c:v>
                </c:pt>
                <c:pt idx="3">
                  <c:v>4.8647000000000276</c:v>
                </c:pt>
                <c:pt idx="4">
                  <c:v>6.2275000000000205</c:v>
                </c:pt>
                <c:pt idx="5">
                  <c:v>7.9419000000000324</c:v>
                </c:pt>
                <c:pt idx="6">
                  <c:v>9.0235999999999876</c:v>
                </c:pt>
                <c:pt idx="7">
                  <c:v>9.8158999999999992</c:v>
                </c:pt>
                <c:pt idx="8">
                  <c:v>10.802799999999991</c:v>
                </c:pt>
                <c:pt idx="9">
                  <c:v>11.925099999999986</c:v>
                </c:pt>
                <c:pt idx="10">
                  <c:v>12.9255</c:v>
                </c:pt>
                <c:pt idx="11">
                  <c:v>14.007200000000012</c:v>
                </c:pt>
                <c:pt idx="12">
                  <c:v>14.631799999999998</c:v>
                </c:pt>
                <c:pt idx="13">
                  <c:v>16.02170000000001</c:v>
                </c:pt>
                <c:pt idx="14">
                  <c:v>17.027699999999982</c:v>
                </c:pt>
                <c:pt idx="15">
                  <c:v>17.90379999999999</c:v>
                </c:pt>
                <c:pt idx="16">
                  <c:v>18.963799999999992</c:v>
                </c:pt>
                <c:pt idx="17">
                  <c:v>20.132000000000005</c:v>
                </c:pt>
                <c:pt idx="18">
                  <c:v>21.09190000000001</c:v>
                </c:pt>
                <c:pt idx="19">
                  <c:v>21.973500000000001</c:v>
                </c:pt>
                <c:pt idx="20">
                  <c:v>22.965900000000005</c:v>
                </c:pt>
              </c:numCache>
            </c:numRef>
          </c:val>
          <c:smooth val="0"/>
        </c:ser>
        <c:ser>
          <c:idx val="6"/>
          <c:order val="6"/>
          <c:tx>
            <c:strRef>
              <c:f>'Front Data'!$AL$58</c:f>
              <c:strCache>
                <c:ptCount val="1"/>
                <c:pt idx="0">
                  <c:v>20psi</c:v>
                </c:pt>
              </c:strCache>
            </c:strRef>
          </c:tx>
          <c:spPr>
            <a:ln w="12700">
              <a:solidFill>
                <a:srgbClr val="008080"/>
              </a:solidFill>
              <a:prstDash val="solid"/>
            </a:ln>
          </c:spPr>
          <c:marker>
            <c:symbol val="none"/>
          </c:marker>
          <c:val>
            <c:numRef>
              <c:f>'Front Data'!$AM$61:$AM$81</c:f>
              <c:numCache>
                <c:formatCode>0.00</c:formatCode>
                <c:ptCount val="21"/>
                <c:pt idx="0">
                  <c:v>0</c:v>
                </c:pt>
                <c:pt idx="1">
                  <c:v>1.8577000000000226</c:v>
                </c:pt>
                <c:pt idx="2">
                  <c:v>3.247600000000034</c:v>
                </c:pt>
                <c:pt idx="3">
                  <c:v>4.7565000000000168</c:v>
                </c:pt>
                <c:pt idx="4">
                  <c:v>6.2923999999999864</c:v>
                </c:pt>
                <c:pt idx="5">
                  <c:v>7.5335999999999785</c:v>
                </c:pt>
                <c:pt idx="6">
                  <c:v>8.7099000000000046</c:v>
                </c:pt>
                <c:pt idx="7">
                  <c:v>9.5454000000000292</c:v>
                </c:pt>
                <c:pt idx="8">
                  <c:v>10.689200000000028</c:v>
                </c:pt>
                <c:pt idx="9">
                  <c:v>11.743800000000022</c:v>
                </c:pt>
                <c:pt idx="10">
                  <c:v>12.879599999999982</c:v>
                </c:pt>
                <c:pt idx="11">
                  <c:v>13.634000000000015</c:v>
                </c:pt>
                <c:pt idx="12">
                  <c:v>14.742700000000013</c:v>
                </c:pt>
                <c:pt idx="13">
                  <c:v>15.502499999999998</c:v>
                </c:pt>
                <c:pt idx="14">
                  <c:v>16.832899999999995</c:v>
                </c:pt>
                <c:pt idx="15">
                  <c:v>17.657700000000034</c:v>
                </c:pt>
                <c:pt idx="16">
                  <c:v>18.771799999999985</c:v>
                </c:pt>
                <c:pt idx="17">
                  <c:v>19.745200000000011</c:v>
                </c:pt>
                <c:pt idx="18">
                  <c:v>20.81880000000001</c:v>
                </c:pt>
                <c:pt idx="19">
                  <c:v>21.884199999999993</c:v>
                </c:pt>
                <c:pt idx="20">
                  <c:v>22.922500000000014</c:v>
                </c:pt>
              </c:numCache>
            </c:numRef>
          </c:val>
          <c:smooth val="0"/>
        </c:ser>
        <c:ser>
          <c:idx val="7"/>
          <c:order val="7"/>
          <c:tx>
            <c:strRef>
              <c:f>'Front Data'!$AR$58</c:f>
              <c:strCache>
                <c:ptCount val="1"/>
                <c:pt idx="0">
                  <c:v>20psi</c:v>
                </c:pt>
              </c:strCache>
            </c:strRef>
          </c:tx>
          <c:spPr>
            <a:ln w="12700">
              <a:solidFill>
                <a:srgbClr val="0000FF"/>
              </a:solidFill>
              <a:prstDash val="solid"/>
            </a:ln>
          </c:spPr>
          <c:marker>
            <c:symbol val="none"/>
          </c:marker>
          <c:val>
            <c:numRef>
              <c:f>'Front Data'!$AS$61:$AS$81</c:f>
              <c:numCache>
                <c:formatCode>0.00</c:formatCode>
                <c:ptCount val="21"/>
                <c:pt idx="0">
                  <c:v>0</c:v>
                </c:pt>
                <c:pt idx="1">
                  <c:v>2.0525000000000091</c:v>
                </c:pt>
                <c:pt idx="2">
                  <c:v>3.4639999999999986</c:v>
                </c:pt>
                <c:pt idx="3">
                  <c:v>4.7998000000000047</c:v>
                </c:pt>
                <c:pt idx="4">
                  <c:v>6.4087999999999852</c:v>
                </c:pt>
                <c:pt idx="5">
                  <c:v>7.7527000000000044</c:v>
                </c:pt>
                <c:pt idx="6">
                  <c:v>9.0020000000000095</c:v>
                </c:pt>
                <c:pt idx="7">
                  <c:v>9.7806999999999675</c:v>
                </c:pt>
                <c:pt idx="8">
                  <c:v>10.924599999999998</c:v>
                </c:pt>
                <c:pt idx="9">
                  <c:v>11.895299999999963</c:v>
                </c:pt>
                <c:pt idx="10">
                  <c:v>12.936399999999992</c:v>
                </c:pt>
                <c:pt idx="11">
                  <c:v>13.761199999999974</c:v>
                </c:pt>
                <c:pt idx="12">
                  <c:v>14.883399999999995</c:v>
                </c:pt>
                <c:pt idx="13">
                  <c:v>16.070499999999981</c:v>
                </c:pt>
                <c:pt idx="14">
                  <c:v>16.989800000000002</c:v>
                </c:pt>
                <c:pt idx="15">
                  <c:v>17.876800000000003</c:v>
                </c:pt>
                <c:pt idx="16">
                  <c:v>18.901599999999974</c:v>
                </c:pt>
                <c:pt idx="17">
                  <c:v>19.934599999999989</c:v>
                </c:pt>
                <c:pt idx="18">
                  <c:v>21.097399999999993</c:v>
                </c:pt>
                <c:pt idx="19">
                  <c:v>22.168199999999985</c:v>
                </c:pt>
                <c:pt idx="20">
                  <c:v>22.844200000000001</c:v>
                </c:pt>
              </c:numCache>
            </c:numRef>
          </c:val>
          <c:smooth val="0"/>
        </c:ser>
        <c:dLbls>
          <c:showLegendKey val="0"/>
          <c:showVal val="0"/>
          <c:showCatName val="0"/>
          <c:showSerName val="0"/>
          <c:showPercent val="0"/>
          <c:showBubbleSize val="0"/>
        </c:dLbls>
        <c:marker val="1"/>
        <c:smooth val="0"/>
        <c:axId val="141316864"/>
        <c:axId val="141318784"/>
      </c:lineChart>
      <c:catAx>
        <c:axId val="1413168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5314508565606682"/>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318784"/>
        <c:crosses val="autoZero"/>
        <c:auto val="1"/>
        <c:lblAlgn val="ctr"/>
        <c:lblOffset val="100"/>
        <c:tickLblSkip val="1"/>
        <c:tickMarkSkip val="1"/>
        <c:noMultiLvlLbl val="0"/>
      </c:catAx>
      <c:valAx>
        <c:axId val="1413187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676345614391324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316864"/>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3854161496288609"/>
          <c:w val="7.573818054234227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a:t>
            </a:r>
            <a:r>
              <a:rPr lang="en-GB" baseline="0"/>
              <a:t> s</a:t>
            </a:r>
            <a:r>
              <a:rPr lang="en-GB"/>
              <a:t>pring rates @ 18psi</a:t>
            </a:r>
          </a:p>
        </c:rich>
      </c:tx>
      <c:layout>
        <c:manualLayout>
          <c:xMode val="edge"/>
          <c:yMode val="edge"/>
          <c:x val="0.33632856304273023"/>
          <c:y val="3.3676420819890349E-2"/>
        </c:manualLayout>
      </c:layout>
      <c:overlay val="0"/>
      <c:spPr>
        <a:noFill/>
        <a:ln w="25400">
          <a:noFill/>
        </a:ln>
      </c:spPr>
    </c:title>
    <c:autoTitleDeleted val="0"/>
    <c:plotArea>
      <c:layout>
        <c:manualLayout>
          <c:layoutTarget val="inner"/>
          <c:xMode val="edge"/>
          <c:yMode val="edge"/>
          <c:x val="0.10526315789473684"/>
          <c:y val="0.19083325111542299"/>
          <c:w val="0.78048780487804881"/>
          <c:h val="0.62582080880499003"/>
        </c:manualLayout>
      </c:layout>
      <c:lineChart>
        <c:grouping val="standard"/>
        <c:varyColors val="0"/>
        <c:ser>
          <c:idx val="0"/>
          <c:order val="0"/>
          <c:tx>
            <c:strRef>
              <c:f>'Front Data'!$B$85</c:f>
              <c:strCache>
                <c:ptCount val="1"/>
                <c:pt idx="0">
                  <c:v>18psi</c:v>
                </c:pt>
              </c:strCache>
            </c:strRef>
          </c:tx>
          <c:spPr>
            <a:ln w="12700">
              <a:solidFill>
                <a:srgbClr val="000080"/>
              </a:solidFill>
              <a:prstDash val="solid"/>
            </a:ln>
          </c:spPr>
          <c:marker>
            <c:symbol val="none"/>
          </c:marker>
          <c:cat>
            <c:numRef>
              <c:f>'Front Data'!$A$88:$A$108</c:f>
              <c:numCache>
                <c:formatCode>General</c:formatCode>
                <c:ptCount val="21"/>
                <c:pt idx="0">
                  <c:v>0</c:v>
                </c:pt>
                <c:pt idx="1">
                  <c:v>29</c:v>
                </c:pt>
                <c:pt idx="2">
                  <c:v>53</c:v>
                </c:pt>
                <c:pt idx="3">
                  <c:v>79</c:v>
                </c:pt>
                <c:pt idx="4">
                  <c:v>107</c:v>
                </c:pt>
                <c:pt idx="5">
                  <c:v>135</c:v>
                </c:pt>
                <c:pt idx="6">
                  <c:v>159</c:v>
                </c:pt>
                <c:pt idx="7">
                  <c:v>172</c:v>
                </c:pt>
                <c:pt idx="8">
                  <c:v>197</c:v>
                </c:pt>
                <c:pt idx="9">
                  <c:v>222</c:v>
                </c:pt>
                <c:pt idx="10">
                  <c:v>247</c:v>
                </c:pt>
                <c:pt idx="11">
                  <c:v>267</c:v>
                </c:pt>
                <c:pt idx="12">
                  <c:v>292</c:v>
                </c:pt>
                <c:pt idx="13">
                  <c:v>317</c:v>
                </c:pt>
                <c:pt idx="14">
                  <c:v>341</c:v>
                </c:pt>
                <c:pt idx="15">
                  <c:v>362</c:v>
                </c:pt>
                <c:pt idx="16">
                  <c:v>387</c:v>
                </c:pt>
                <c:pt idx="17">
                  <c:v>411</c:v>
                </c:pt>
                <c:pt idx="18">
                  <c:v>435</c:v>
                </c:pt>
                <c:pt idx="19">
                  <c:v>460</c:v>
                </c:pt>
                <c:pt idx="20">
                  <c:v>484</c:v>
                </c:pt>
              </c:numCache>
            </c:numRef>
          </c:cat>
          <c:val>
            <c:numRef>
              <c:f>'Front Data'!$D$88:$D$108</c:f>
              <c:numCache>
                <c:formatCode>0.0</c:formatCode>
                <c:ptCount val="21"/>
                <c:pt idx="0">
                  <c:v>0</c:v>
                </c:pt>
                <c:pt idx="1">
                  <c:v>837.30179226279188</c:v>
                </c:pt>
                <c:pt idx="2">
                  <c:v>1014.4843172168095</c:v>
                </c:pt>
                <c:pt idx="3">
                  <c:v>1000.0905858640725</c:v>
                </c:pt>
                <c:pt idx="4">
                  <c:v>974.42288581528851</c:v>
                </c:pt>
                <c:pt idx="5">
                  <c:v>979.22559883735539</c:v>
                </c:pt>
                <c:pt idx="6">
                  <c:v>999.37034080303749</c:v>
                </c:pt>
                <c:pt idx="7">
                  <c:v>999.90640306997886</c:v>
                </c:pt>
                <c:pt idx="8">
                  <c:v>1011.0355211575337</c:v>
                </c:pt>
                <c:pt idx="9">
                  <c:v>1034.3223870645068</c:v>
                </c:pt>
                <c:pt idx="10">
                  <c:v>1059.7929123523406</c:v>
                </c:pt>
                <c:pt idx="11">
                  <c:v>1075.302051137958</c:v>
                </c:pt>
                <c:pt idx="12">
                  <c:v>1081.3955029084018</c:v>
                </c:pt>
                <c:pt idx="13">
                  <c:v>1096.763611831477</c:v>
                </c:pt>
                <c:pt idx="14">
                  <c:v>1118.2229887484887</c:v>
                </c:pt>
                <c:pt idx="15">
                  <c:v>1120.4389665902559</c:v>
                </c:pt>
                <c:pt idx="16">
                  <c:v>1119.3825965921719</c:v>
                </c:pt>
                <c:pt idx="17">
                  <c:v>1142.1377332133588</c:v>
                </c:pt>
                <c:pt idx="18">
                  <c:v>1140.4578434177376</c:v>
                </c:pt>
                <c:pt idx="19">
                  <c:v>1132.1967628876857</c:v>
                </c:pt>
                <c:pt idx="20">
                  <c:v>1143.2169085024195</c:v>
                </c:pt>
              </c:numCache>
            </c:numRef>
          </c:val>
          <c:smooth val="0"/>
        </c:ser>
        <c:ser>
          <c:idx val="1"/>
          <c:order val="1"/>
          <c:tx>
            <c:strRef>
              <c:f>'Front Data'!$H$85</c:f>
              <c:strCache>
                <c:ptCount val="1"/>
                <c:pt idx="0">
                  <c:v>18psi</c:v>
                </c:pt>
              </c:strCache>
            </c:strRef>
          </c:tx>
          <c:spPr>
            <a:ln w="12700">
              <a:solidFill>
                <a:srgbClr val="FF00FF"/>
              </a:solidFill>
              <a:prstDash val="solid"/>
            </a:ln>
          </c:spPr>
          <c:marker>
            <c:symbol val="none"/>
          </c:marker>
          <c:val>
            <c:numRef>
              <c:f>'Front Data'!$J$88:$J$108</c:f>
              <c:numCache>
                <c:formatCode>0.0</c:formatCode>
                <c:ptCount val="21"/>
                <c:pt idx="0">
                  <c:v>0</c:v>
                </c:pt>
                <c:pt idx="1">
                  <c:v>832.65704453232149</c:v>
                </c:pt>
                <c:pt idx="2">
                  <c:v>929.2995828236194</c:v>
                </c:pt>
                <c:pt idx="3">
                  <c:v>961.77802944506777</c:v>
                </c:pt>
                <c:pt idx="4">
                  <c:v>964.22814031467021</c:v>
                </c:pt>
                <c:pt idx="5">
                  <c:v>996.07717982473457</c:v>
                </c:pt>
                <c:pt idx="6">
                  <c:v>1012.1081815095632</c:v>
                </c:pt>
                <c:pt idx="7">
                  <c:v>995.6347613017474</c:v>
                </c:pt>
                <c:pt idx="8">
                  <c:v>1057.1043809632952</c:v>
                </c:pt>
                <c:pt idx="9">
                  <c:v>1035.4875046935604</c:v>
                </c:pt>
                <c:pt idx="10">
                  <c:v>1051.1374059805535</c:v>
                </c:pt>
                <c:pt idx="11">
                  <c:v>1053.748940977126</c:v>
                </c:pt>
                <c:pt idx="12">
                  <c:v>1083.3333333333323</c:v>
                </c:pt>
                <c:pt idx="13">
                  <c:v>1102.1115153776771</c:v>
                </c:pt>
                <c:pt idx="14">
                  <c:v>1119.6417033773839</c:v>
                </c:pt>
                <c:pt idx="15">
                  <c:v>1122.8626448421255</c:v>
                </c:pt>
                <c:pt idx="16">
                  <c:v>1121.1054911797016</c:v>
                </c:pt>
                <c:pt idx="17">
                  <c:v>1136.1788617886173</c:v>
                </c:pt>
                <c:pt idx="18">
                  <c:v>1130.5635498853919</c:v>
                </c:pt>
                <c:pt idx="19">
                  <c:v>1131.7881319377802</c:v>
                </c:pt>
                <c:pt idx="20">
                  <c:v>1143.9999999999995</c:v>
                </c:pt>
              </c:numCache>
            </c:numRef>
          </c:val>
          <c:smooth val="0"/>
        </c:ser>
        <c:ser>
          <c:idx val="2"/>
          <c:order val="2"/>
          <c:tx>
            <c:strRef>
              <c:f>'Front Data'!$N$85</c:f>
              <c:strCache>
                <c:ptCount val="1"/>
                <c:pt idx="0">
                  <c:v>18psi</c:v>
                </c:pt>
              </c:strCache>
            </c:strRef>
          </c:tx>
          <c:spPr>
            <a:ln w="12700">
              <a:solidFill>
                <a:srgbClr val="FFFF00"/>
              </a:solidFill>
              <a:prstDash val="solid"/>
            </a:ln>
          </c:spPr>
          <c:marker>
            <c:symbol val="none"/>
          </c:marker>
          <c:val>
            <c:numRef>
              <c:f>'Front Data'!$P$88:$P$108</c:f>
              <c:numCache>
                <c:formatCode>0.0</c:formatCode>
                <c:ptCount val="21"/>
                <c:pt idx="0">
                  <c:v>0</c:v>
                </c:pt>
                <c:pt idx="1">
                  <c:v>863.72064276885305</c:v>
                </c:pt>
                <c:pt idx="2">
                  <c:v>950.25338379625271</c:v>
                </c:pt>
                <c:pt idx="3">
                  <c:v>1003.7503409400806</c:v>
                </c:pt>
                <c:pt idx="4">
                  <c:v>923.56746907956165</c:v>
                </c:pt>
                <c:pt idx="5">
                  <c:v>965.196438465597</c:v>
                </c:pt>
                <c:pt idx="6">
                  <c:v>994.16439726560043</c:v>
                </c:pt>
                <c:pt idx="7">
                  <c:v>980.62219878723806</c:v>
                </c:pt>
                <c:pt idx="8">
                  <c:v>1015.9158497631868</c:v>
                </c:pt>
                <c:pt idx="9">
                  <c:v>1017.5720552662834</c:v>
                </c:pt>
                <c:pt idx="10">
                  <c:v>1049.1231536076839</c:v>
                </c:pt>
                <c:pt idx="11">
                  <c:v>1057.5793434282584</c:v>
                </c:pt>
                <c:pt idx="12">
                  <c:v>1071.9783539548673</c:v>
                </c:pt>
                <c:pt idx="13">
                  <c:v>1088.3836057317262</c:v>
                </c:pt>
                <c:pt idx="14">
                  <c:v>1095.6073239920913</c:v>
                </c:pt>
                <c:pt idx="15">
                  <c:v>1112.3737789033969</c:v>
                </c:pt>
                <c:pt idx="16">
                  <c:v>1106.0704443546852</c:v>
                </c:pt>
                <c:pt idx="17">
                  <c:v>1118.6750155811765</c:v>
                </c:pt>
                <c:pt idx="18">
                  <c:v>1098.5195860081219</c:v>
                </c:pt>
                <c:pt idx="19">
                  <c:v>1112.8470343842637</c:v>
                </c:pt>
                <c:pt idx="20">
                  <c:v>1124.9636177661714</c:v>
                </c:pt>
              </c:numCache>
            </c:numRef>
          </c:val>
          <c:smooth val="0"/>
        </c:ser>
        <c:ser>
          <c:idx val="3"/>
          <c:order val="3"/>
          <c:tx>
            <c:strRef>
              <c:f>'Front Data'!$T$85</c:f>
              <c:strCache>
                <c:ptCount val="1"/>
                <c:pt idx="0">
                  <c:v>18psi</c:v>
                </c:pt>
              </c:strCache>
            </c:strRef>
          </c:tx>
          <c:spPr>
            <a:ln w="12700">
              <a:solidFill>
                <a:srgbClr val="00FFFF"/>
              </a:solidFill>
              <a:prstDash val="solid"/>
            </a:ln>
          </c:spPr>
          <c:marker>
            <c:symbol val="none"/>
          </c:marker>
          <c:val>
            <c:numRef>
              <c:f>'Front Data'!$V$88:$V$108</c:f>
              <c:numCache>
                <c:formatCode>0.0</c:formatCode>
                <c:ptCount val="21"/>
                <c:pt idx="0">
                  <c:v>0</c:v>
                </c:pt>
                <c:pt idx="1">
                  <c:v>954.59898716288626</c:v>
                </c:pt>
                <c:pt idx="2">
                  <c:v>890.74291211929972</c:v>
                </c:pt>
                <c:pt idx="3">
                  <c:v>928.57142857143344</c:v>
                </c:pt>
                <c:pt idx="4">
                  <c:v>918.38189708617506</c:v>
                </c:pt>
                <c:pt idx="5">
                  <c:v>960.67673192963116</c:v>
                </c:pt>
                <c:pt idx="6">
                  <c:v>974.24948803974064</c:v>
                </c:pt>
                <c:pt idx="7">
                  <c:v>962.92940356467136</c:v>
                </c:pt>
                <c:pt idx="8">
                  <c:v>1005.6788754917916</c:v>
                </c:pt>
                <c:pt idx="9">
                  <c:v>1014.8758167796616</c:v>
                </c:pt>
                <c:pt idx="10">
                  <c:v>1031.7352382945044</c:v>
                </c:pt>
                <c:pt idx="11">
                  <c:v>1048.5373461473619</c:v>
                </c:pt>
                <c:pt idx="12">
                  <c:v>1085.0833283475945</c:v>
                </c:pt>
                <c:pt idx="13">
                  <c:v>1076.7571443328432</c:v>
                </c:pt>
                <c:pt idx="14">
                  <c:v>1094.7540814631996</c:v>
                </c:pt>
                <c:pt idx="15">
                  <c:v>1091.5083093752191</c:v>
                </c:pt>
                <c:pt idx="16">
                  <c:v>1106.4255277690904</c:v>
                </c:pt>
                <c:pt idx="17">
                  <c:v>1108.1183812314468</c:v>
                </c:pt>
                <c:pt idx="18">
                  <c:v>1102.5591033163153</c:v>
                </c:pt>
                <c:pt idx="19">
                  <c:v>1102.0159769602637</c:v>
                </c:pt>
                <c:pt idx="20">
                  <c:v>1115.8052755736662</c:v>
                </c:pt>
              </c:numCache>
            </c:numRef>
          </c:val>
          <c:smooth val="0"/>
        </c:ser>
        <c:ser>
          <c:idx val="4"/>
          <c:order val="4"/>
          <c:tx>
            <c:strRef>
              <c:f>'Front Data'!$Z$85</c:f>
              <c:strCache>
                <c:ptCount val="1"/>
                <c:pt idx="0">
                  <c:v>18psi</c:v>
                </c:pt>
              </c:strCache>
            </c:strRef>
          </c:tx>
          <c:spPr>
            <a:ln w="12700">
              <a:solidFill>
                <a:srgbClr val="800080"/>
              </a:solidFill>
              <a:prstDash val="solid"/>
            </a:ln>
          </c:spPr>
          <c:marker>
            <c:symbol val="none"/>
          </c:marker>
          <c:val>
            <c:numRef>
              <c:f>'Front Data'!$AB$88:$AB$108</c:f>
              <c:numCache>
                <c:formatCode>0.0</c:formatCode>
                <c:ptCount val="21"/>
                <c:pt idx="0">
                  <c:v>0</c:v>
                </c:pt>
                <c:pt idx="1">
                  <c:v>891.02598161628919</c:v>
                </c:pt>
                <c:pt idx="2">
                  <c:v>883.84622141539489</c:v>
                </c:pt>
                <c:pt idx="3">
                  <c:v>886.28165999445332</c:v>
                </c:pt>
                <c:pt idx="4">
                  <c:v>875.46355805741337</c:v>
                </c:pt>
                <c:pt idx="5">
                  <c:v>916.20430512219866</c:v>
                </c:pt>
                <c:pt idx="6">
                  <c:v>954.19798768010833</c:v>
                </c:pt>
                <c:pt idx="7">
                  <c:v>945.36443262688613</c:v>
                </c:pt>
                <c:pt idx="8">
                  <c:v>980.15461863393534</c:v>
                </c:pt>
                <c:pt idx="9">
                  <c:v>990.56513409961531</c:v>
                </c:pt>
                <c:pt idx="10">
                  <c:v>1013.1121318403939</c:v>
                </c:pt>
                <c:pt idx="11">
                  <c:v>1031.3011753487685</c:v>
                </c:pt>
                <c:pt idx="12">
                  <c:v>1045.7537622668731</c:v>
                </c:pt>
                <c:pt idx="13">
                  <c:v>1059.6082545510892</c:v>
                </c:pt>
                <c:pt idx="14">
                  <c:v>1062.5131995776137</c:v>
                </c:pt>
                <c:pt idx="15">
                  <c:v>1063.350242102835</c:v>
                </c:pt>
                <c:pt idx="16">
                  <c:v>1061.0332092462072</c:v>
                </c:pt>
                <c:pt idx="17">
                  <c:v>1072.6718055005697</c:v>
                </c:pt>
                <c:pt idx="18">
                  <c:v>1075.0426754767084</c:v>
                </c:pt>
                <c:pt idx="19">
                  <c:v>1093.3985330073344</c:v>
                </c:pt>
                <c:pt idx="20">
                  <c:v>1083.5415865692676</c:v>
                </c:pt>
              </c:numCache>
            </c:numRef>
          </c:val>
          <c:smooth val="0"/>
        </c:ser>
        <c:ser>
          <c:idx val="5"/>
          <c:order val="5"/>
          <c:tx>
            <c:strRef>
              <c:f>'Front Data'!$AF$85</c:f>
              <c:strCache>
                <c:ptCount val="1"/>
                <c:pt idx="0">
                  <c:v>18psi</c:v>
                </c:pt>
              </c:strCache>
            </c:strRef>
          </c:tx>
          <c:spPr>
            <a:ln w="12700">
              <a:solidFill>
                <a:srgbClr val="800000"/>
              </a:solidFill>
              <a:prstDash val="solid"/>
            </a:ln>
          </c:spPr>
          <c:marker>
            <c:symbol val="none"/>
          </c:marker>
          <c:val>
            <c:numRef>
              <c:f>'Front Data'!$AH$88:$AH$108</c:f>
              <c:numCache>
                <c:formatCode>0.0</c:formatCode>
                <c:ptCount val="21"/>
                <c:pt idx="0">
                  <c:v>0</c:v>
                </c:pt>
                <c:pt idx="1">
                  <c:v>1082.1039983979547</c:v>
                </c:pt>
                <c:pt idx="2">
                  <c:v>791.06589768236438</c:v>
                </c:pt>
                <c:pt idx="3">
                  <c:v>852.34795699754625</c:v>
                </c:pt>
                <c:pt idx="4">
                  <c:v>875.45062348561146</c:v>
                </c:pt>
                <c:pt idx="5">
                  <c:v>926.76770801113059</c:v>
                </c:pt>
                <c:pt idx="6">
                  <c:v>941.79091904641484</c:v>
                </c:pt>
                <c:pt idx="7">
                  <c:v>924.59414497963405</c:v>
                </c:pt>
                <c:pt idx="8">
                  <c:v>976.17808666202131</c:v>
                </c:pt>
                <c:pt idx="9">
                  <c:v>968.40347413517168</c:v>
                </c:pt>
                <c:pt idx="10">
                  <c:v>997.27699530516236</c:v>
                </c:pt>
                <c:pt idx="11">
                  <c:v>1012.9423262253471</c:v>
                </c:pt>
                <c:pt idx="12">
                  <c:v>1030.4407661325963</c:v>
                </c:pt>
                <c:pt idx="13">
                  <c:v>1043.1621642305045</c:v>
                </c:pt>
                <c:pt idx="14">
                  <c:v>1059.5654324830609</c:v>
                </c:pt>
                <c:pt idx="15">
                  <c:v>1053.9973227911717</c:v>
                </c:pt>
                <c:pt idx="16">
                  <c:v>1057.3114201432782</c:v>
                </c:pt>
                <c:pt idx="17">
                  <c:v>1068.2337880397213</c:v>
                </c:pt>
                <c:pt idx="18">
                  <c:v>1068.1200226656765</c:v>
                </c:pt>
                <c:pt idx="19">
                  <c:v>1074.468797896129</c:v>
                </c:pt>
                <c:pt idx="20">
                  <c:v>1077.358648344077</c:v>
                </c:pt>
              </c:numCache>
            </c:numRef>
          </c:val>
          <c:smooth val="0"/>
        </c:ser>
        <c:ser>
          <c:idx val="6"/>
          <c:order val="6"/>
          <c:tx>
            <c:strRef>
              <c:f>'Front Data'!$AL$85</c:f>
              <c:strCache>
                <c:ptCount val="1"/>
                <c:pt idx="0">
                  <c:v>18psi</c:v>
                </c:pt>
              </c:strCache>
            </c:strRef>
          </c:tx>
          <c:spPr>
            <a:ln w="12700">
              <a:solidFill>
                <a:srgbClr val="008080"/>
              </a:solidFill>
              <a:prstDash val="solid"/>
            </a:ln>
          </c:spPr>
          <c:marker>
            <c:symbol val="none"/>
          </c:marker>
          <c:val>
            <c:numRef>
              <c:f>'Front Data'!$AN$88:$AN$108</c:f>
              <c:numCache>
                <c:formatCode>0.0</c:formatCode>
                <c:ptCount val="21"/>
                <c:pt idx="0">
                  <c:v>0</c:v>
                </c:pt>
                <c:pt idx="1">
                  <c:v>833.54043441521878</c:v>
                </c:pt>
                <c:pt idx="2">
                  <c:v>781.46760920025247</c:v>
                </c:pt>
                <c:pt idx="3">
                  <c:v>814.92895368149357</c:v>
                </c:pt>
                <c:pt idx="4">
                  <c:v>899.53242652416861</c:v>
                </c:pt>
                <c:pt idx="5">
                  <c:v>870.81773582273217</c:v>
                </c:pt>
                <c:pt idx="6">
                  <c:v>879.20729789241943</c:v>
                </c:pt>
                <c:pt idx="7">
                  <c:v>924.74007675069231</c:v>
                </c:pt>
                <c:pt idx="8">
                  <c:v>923.66469838287719</c:v>
                </c:pt>
                <c:pt idx="9">
                  <c:v>944.87505520108357</c:v>
                </c:pt>
                <c:pt idx="10">
                  <c:v>969.20019170590047</c:v>
                </c:pt>
                <c:pt idx="11">
                  <c:v>985.45452144517196</c:v>
                </c:pt>
                <c:pt idx="12">
                  <c:v>995.76020448625411</c:v>
                </c:pt>
                <c:pt idx="13">
                  <c:v>1012.8490183189967</c:v>
                </c:pt>
                <c:pt idx="14">
                  <c:v>1023.5621351976835</c:v>
                </c:pt>
                <c:pt idx="15">
                  <c:v>1031.339031339031</c:v>
                </c:pt>
                <c:pt idx="16">
                  <c:v>1033.7518983945683</c:v>
                </c:pt>
                <c:pt idx="17">
                  <c:v>1045.8300899941282</c:v>
                </c:pt>
                <c:pt idx="18">
                  <c:v>1051.9974388481739</c:v>
                </c:pt>
                <c:pt idx="19">
                  <c:v>1045.5480649594606</c:v>
                </c:pt>
                <c:pt idx="20">
                  <c:v>1071.2458723006623</c:v>
                </c:pt>
              </c:numCache>
            </c:numRef>
          </c:val>
          <c:smooth val="0"/>
        </c:ser>
        <c:ser>
          <c:idx val="7"/>
          <c:order val="7"/>
          <c:tx>
            <c:strRef>
              <c:f>'Front Data'!$AR$85</c:f>
              <c:strCache>
                <c:ptCount val="1"/>
                <c:pt idx="0">
                  <c:v>18psi</c:v>
                </c:pt>
              </c:strCache>
            </c:strRef>
          </c:tx>
          <c:spPr>
            <a:ln w="12700">
              <a:solidFill>
                <a:srgbClr val="0000FF"/>
              </a:solidFill>
              <a:prstDash val="solid"/>
            </a:ln>
          </c:spPr>
          <c:marker>
            <c:symbol val="none"/>
          </c:marker>
          <c:val>
            <c:numRef>
              <c:f>'Front Data'!$AT$88:$AT$107</c:f>
              <c:numCache>
                <c:formatCode>0.0</c:formatCode>
                <c:ptCount val="20"/>
                <c:pt idx="0">
                  <c:v>0</c:v>
                </c:pt>
                <c:pt idx="1">
                  <c:v>752.21567444665982</c:v>
                </c:pt>
                <c:pt idx="2">
                  <c:v>781.79715446061311</c:v>
                </c:pt>
                <c:pt idx="3">
                  <c:v>832.37833151129621</c:v>
                </c:pt>
                <c:pt idx="4">
                  <c:v>882.87268121880345</c:v>
                </c:pt>
                <c:pt idx="5">
                  <c:v>879.68432549236456</c:v>
                </c:pt>
                <c:pt idx="6">
                  <c:v>907.98667865315645</c:v>
                </c:pt>
                <c:pt idx="7">
                  <c:v>910.54415970604543</c:v>
                </c:pt>
                <c:pt idx="8">
                  <c:v>934.90958485440217</c:v>
                </c:pt>
                <c:pt idx="9">
                  <c:v>970.86573516296176</c:v>
                </c:pt>
                <c:pt idx="10">
                  <c:v>982.131806380483</c:v>
                </c:pt>
                <c:pt idx="11">
                  <c:v>986.86846646698325</c:v>
                </c:pt>
                <c:pt idx="12">
                  <c:v>1007.5678078048421</c:v>
                </c:pt>
                <c:pt idx="13">
                  <c:v>1020.2668079201777</c:v>
                </c:pt>
                <c:pt idx="14">
                  <c:v>1043.7213224262739</c:v>
                </c:pt>
                <c:pt idx="15">
                  <c:v>1042.1155628798019</c:v>
                </c:pt>
                <c:pt idx="16">
                  <c:v>1041.9888062043956</c:v>
                </c:pt>
                <c:pt idx="17">
                  <c:v>1060.5888544205632</c:v>
                </c:pt>
                <c:pt idx="18">
                  <c:v>1060.6886744717608</c:v>
                </c:pt>
                <c:pt idx="19">
                  <c:v>1060.8348391461839</c:v>
                </c:pt>
              </c:numCache>
            </c:numRef>
          </c:val>
          <c:smooth val="0"/>
        </c:ser>
        <c:dLbls>
          <c:showLegendKey val="0"/>
          <c:showVal val="0"/>
          <c:showCatName val="0"/>
          <c:showSerName val="0"/>
          <c:showPercent val="0"/>
          <c:showBubbleSize val="0"/>
        </c:dLbls>
        <c:marker val="1"/>
        <c:smooth val="0"/>
        <c:axId val="141513088"/>
        <c:axId val="141515008"/>
      </c:lineChart>
      <c:catAx>
        <c:axId val="1415130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084718201998526"/>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515008"/>
        <c:crosses val="autoZero"/>
        <c:auto val="1"/>
        <c:lblAlgn val="ctr"/>
        <c:lblOffset val="100"/>
        <c:tickLblSkip val="1"/>
        <c:tickMarkSkip val="1"/>
        <c:noMultiLvlLbl val="0"/>
      </c:catAx>
      <c:valAx>
        <c:axId val="14151500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39103563211411E-2"/>
              <c:y val="0.32834540381592703"/>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513088"/>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3854161496288609"/>
          <c:w val="7.573818054234227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a:t>
            </a:r>
            <a:r>
              <a:rPr lang="en-GB" baseline="0"/>
              <a:t> d</a:t>
            </a:r>
            <a:r>
              <a:rPr lang="en-GB"/>
              <a:t>eflection @ 18psi</a:t>
            </a:r>
          </a:p>
        </c:rich>
      </c:tx>
      <c:layout>
        <c:manualLayout>
          <c:xMode val="edge"/>
          <c:yMode val="edge"/>
          <c:x val="0.34659824976890741"/>
          <c:y val="3.3676420819890349E-2"/>
        </c:manualLayout>
      </c:layout>
      <c:overlay val="0"/>
      <c:spPr>
        <a:noFill/>
        <a:ln w="25400">
          <a:noFill/>
        </a:ln>
      </c:spPr>
    </c:title>
    <c:autoTitleDeleted val="0"/>
    <c:plotArea>
      <c:layout>
        <c:manualLayout>
          <c:layoutTarget val="inner"/>
          <c:xMode val="edge"/>
          <c:yMode val="edge"/>
          <c:x val="8.9858793324775352E-2"/>
          <c:y val="0.19083325111542299"/>
          <c:w val="0.79589216944801022"/>
          <c:h val="0.62582080880499003"/>
        </c:manualLayout>
      </c:layout>
      <c:lineChart>
        <c:grouping val="standard"/>
        <c:varyColors val="0"/>
        <c:ser>
          <c:idx val="0"/>
          <c:order val="0"/>
          <c:tx>
            <c:strRef>
              <c:f>'Front Data'!$B$85</c:f>
              <c:strCache>
                <c:ptCount val="1"/>
                <c:pt idx="0">
                  <c:v>18psi</c:v>
                </c:pt>
              </c:strCache>
            </c:strRef>
          </c:tx>
          <c:spPr>
            <a:ln w="12700">
              <a:solidFill>
                <a:srgbClr val="000080"/>
              </a:solidFill>
              <a:prstDash val="solid"/>
            </a:ln>
          </c:spPr>
          <c:marker>
            <c:symbol val="none"/>
          </c:marker>
          <c:cat>
            <c:numRef>
              <c:f>'Front Data'!$A$88:$A$108</c:f>
              <c:numCache>
                <c:formatCode>General</c:formatCode>
                <c:ptCount val="21"/>
                <c:pt idx="0">
                  <c:v>0</c:v>
                </c:pt>
                <c:pt idx="1">
                  <c:v>29</c:v>
                </c:pt>
                <c:pt idx="2">
                  <c:v>53</c:v>
                </c:pt>
                <c:pt idx="3">
                  <c:v>79</c:v>
                </c:pt>
                <c:pt idx="4">
                  <c:v>107</c:v>
                </c:pt>
                <c:pt idx="5">
                  <c:v>135</c:v>
                </c:pt>
                <c:pt idx="6">
                  <c:v>159</c:v>
                </c:pt>
                <c:pt idx="7">
                  <c:v>172</c:v>
                </c:pt>
                <c:pt idx="8">
                  <c:v>197</c:v>
                </c:pt>
                <c:pt idx="9">
                  <c:v>222</c:v>
                </c:pt>
                <c:pt idx="10">
                  <c:v>247</c:v>
                </c:pt>
                <c:pt idx="11">
                  <c:v>267</c:v>
                </c:pt>
                <c:pt idx="12">
                  <c:v>292</c:v>
                </c:pt>
                <c:pt idx="13">
                  <c:v>317</c:v>
                </c:pt>
                <c:pt idx="14">
                  <c:v>341</c:v>
                </c:pt>
                <c:pt idx="15">
                  <c:v>362</c:v>
                </c:pt>
                <c:pt idx="16">
                  <c:v>387</c:v>
                </c:pt>
                <c:pt idx="17">
                  <c:v>411</c:v>
                </c:pt>
                <c:pt idx="18">
                  <c:v>435</c:v>
                </c:pt>
                <c:pt idx="19">
                  <c:v>460</c:v>
                </c:pt>
                <c:pt idx="20">
                  <c:v>484</c:v>
                </c:pt>
              </c:numCache>
            </c:numRef>
          </c:cat>
          <c:val>
            <c:numRef>
              <c:f>'Front Data'!$C$88:$C$108</c:f>
              <c:numCache>
                <c:formatCode>0.00</c:formatCode>
                <c:ptCount val="21"/>
                <c:pt idx="0">
                  <c:v>0</c:v>
                </c:pt>
                <c:pt idx="1">
                  <c:v>1.9361000000000104</c:v>
                </c:pt>
                <c:pt idx="2">
                  <c:v>2.9204000000000292</c:v>
                </c:pt>
                <c:pt idx="3">
                  <c:v>4.4157000000000153</c:v>
                </c:pt>
                <c:pt idx="4">
                  <c:v>6.1383000000000152</c:v>
                </c:pt>
                <c:pt idx="5">
                  <c:v>7.7066000000000372</c:v>
                </c:pt>
                <c:pt idx="6">
                  <c:v>8.8937000000000239</c:v>
                </c:pt>
                <c:pt idx="7">
                  <c:v>9.6157000000000039</c:v>
                </c:pt>
                <c:pt idx="8">
                  <c:v>10.892100000000028</c:v>
                </c:pt>
                <c:pt idx="9">
                  <c:v>11.998000000000047</c:v>
                </c:pt>
                <c:pt idx="10">
                  <c:v>13.028300000000002</c:v>
                </c:pt>
                <c:pt idx="11">
                  <c:v>13.880100000000027</c:v>
                </c:pt>
                <c:pt idx="12">
                  <c:v>15.094200000000001</c:v>
                </c:pt>
                <c:pt idx="13">
                  <c:v>16.156900000000007</c:v>
                </c:pt>
                <c:pt idx="14">
                  <c:v>17.046600000000012</c:v>
                </c:pt>
                <c:pt idx="15">
                  <c:v>18.060600000000022</c:v>
                </c:pt>
                <c:pt idx="16">
                  <c:v>19.326100000000025</c:v>
                </c:pt>
                <c:pt idx="17">
                  <c:v>20.115700000000032</c:v>
                </c:pt>
                <c:pt idx="18">
                  <c:v>21.321700000000021</c:v>
                </c:pt>
                <c:pt idx="19">
                  <c:v>22.711600000000033</c:v>
                </c:pt>
                <c:pt idx="20">
                  <c:v>23.666200000000032</c:v>
                </c:pt>
              </c:numCache>
            </c:numRef>
          </c:val>
          <c:smooth val="0"/>
        </c:ser>
        <c:ser>
          <c:idx val="1"/>
          <c:order val="1"/>
          <c:tx>
            <c:strRef>
              <c:f>'Front Data'!$H$85</c:f>
              <c:strCache>
                <c:ptCount val="1"/>
                <c:pt idx="0">
                  <c:v>18psi</c:v>
                </c:pt>
              </c:strCache>
            </c:strRef>
          </c:tx>
          <c:spPr>
            <a:ln w="12700">
              <a:solidFill>
                <a:srgbClr val="FF00FF"/>
              </a:solidFill>
              <a:prstDash val="solid"/>
            </a:ln>
          </c:spPr>
          <c:marker>
            <c:symbol val="none"/>
          </c:marker>
          <c:val>
            <c:numRef>
              <c:f>'Front Data'!$I$88:$I$108</c:f>
              <c:numCache>
                <c:formatCode>0.00</c:formatCode>
                <c:ptCount val="21"/>
                <c:pt idx="0">
                  <c:v>0</c:v>
                </c:pt>
                <c:pt idx="1">
                  <c:v>1.9469000000000278</c:v>
                </c:pt>
                <c:pt idx="2">
                  <c:v>3.1881000000000199</c:v>
                </c:pt>
                <c:pt idx="3">
                  <c:v>4.5916000000000281</c:v>
                </c:pt>
                <c:pt idx="4">
                  <c:v>6.203200000000038</c:v>
                </c:pt>
                <c:pt idx="5">
                  <c:v>7.5201000000000136</c:v>
                </c:pt>
                <c:pt idx="6">
                  <c:v>8.8369999999999891</c:v>
                </c:pt>
                <c:pt idx="7">
                  <c:v>9.7130999999999972</c:v>
                </c:pt>
                <c:pt idx="8">
                  <c:v>10.470300000000009</c:v>
                </c:pt>
                <c:pt idx="9">
                  <c:v>11.984500000000025</c:v>
                </c:pt>
                <c:pt idx="10">
                  <c:v>13.082400000000007</c:v>
                </c:pt>
                <c:pt idx="11">
                  <c:v>14.163999999999987</c:v>
                </c:pt>
                <c:pt idx="12">
                  <c:v>15.067200000000014</c:v>
                </c:pt>
                <c:pt idx="13">
                  <c:v>16.07850000000002</c:v>
                </c:pt>
                <c:pt idx="14">
                  <c:v>17.025000000000034</c:v>
                </c:pt>
                <c:pt idx="15">
                  <c:v>18.071400000000011</c:v>
                </c:pt>
                <c:pt idx="16">
                  <c:v>19.296400000000006</c:v>
                </c:pt>
                <c:pt idx="17">
                  <c:v>20.22120000000001</c:v>
                </c:pt>
                <c:pt idx="18">
                  <c:v>21.50830000000002</c:v>
                </c:pt>
                <c:pt idx="19">
                  <c:v>22.719800000000021</c:v>
                </c:pt>
                <c:pt idx="20">
                  <c:v>23.650000000000006</c:v>
                </c:pt>
              </c:numCache>
            </c:numRef>
          </c:val>
          <c:smooth val="0"/>
        </c:ser>
        <c:ser>
          <c:idx val="2"/>
          <c:order val="2"/>
          <c:tx>
            <c:strRef>
              <c:f>'Front Data'!$N$85</c:f>
              <c:strCache>
                <c:ptCount val="1"/>
                <c:pt idx="0">
                  <c:v>18psi</c:v>
                </c:pt>
              </c:strCache>
            </c:strRef>
          </c:tx>
          <c:spPr>
            <a:ln w="12700">
              <a:solidFill>
                <a:srgbClr val="FFFF00"/>
              </a:solidFill>
              <a:prstDash val="solid"/>
            </a:ln>
          </c:spPr>
          <c:marker>
            <c:symbol val="none"/>
          </c:marker>
          <c:val>
            <c:numRef>
              <c:f>'Front Data'!$O$88:$O$108</c:f>
              <c:numCache>
                <c:formatCode>0.00</c:formatCode>
                <c:ptCount val="21"/>
                <c:pt idx="0">
                  <c:v>0</c:v>
                </c:pt>
                <c:pt idx="1">
                  <c:v>1.941599999999994</c:v>
                </c:pt>
                <c:pt idx="2">
                  <c:v>3.1178000000000452</c:v>
                </c:pt>
                <c:pt idx="3">
                  <c:v>4.3996000000000208</c:v>
                </c:pt>
                <c:pt idx="4">
                  <c:v>6.4763000000000375</c:v>
                </c:pt>
                <c:pt idx="5">
                  <c:v>7.7607000000000426</c:v>
                </c:pt>
                <c:pt idx="6">
                  <c:v>8.9965000000000259</c:v>
                </c:pt>
                <c:pt idx="7">
                  <c:v>9.8618000000000166</c:v>
                </c:pt>
                <c:pt idx="8">
                  <c:v>10.894800000000032</c:v>
                </c:pt>
                <c:pt idx="9">
                  <c:v>12.195500000000038</c:v>
                </c:pt>
                <c:pt idx="10">
                  <c:v>13.160799999999995</c:v>
                </c:pt>
                <c:pt idx="11">
                  <c:v>14.112700000000018</c:v>
                </c:pt>
                <c:pt idx="12">
                  <c:v>15.226800000000026</c:v>
                </c:pt>
                <c:pt idx="13">
                  <c:v>16.281300000000044</c:v>
                </c:pt>
                <c:pt idx="14">
                  <c:v>17.4495</c:v>
                </c:pt>
                <c:pt idx="15">
                  <c:v>18.241800000000012</c:v>
                </c:pt>
                <c:pt idx="16">
                  <c:v>19.558700000000016</c:v>
                </c:pt>
                <c:pt idx="17">
                  <c:v>20.537600000000026</c:v>
                </c:pt>
                <c:pt idx="18">
                  <c:v>22.135700000000014</c:v>
                </c:pt>
                <c:pt idx="19">
                  <c:v>23.106500000000011</c:v>
                </c:pt>
                <c:pt idx="20">
                  <c:v>24.050200000000018</c:v>
                </c:pt>
              </c:numCache>
            </c:numRef>
          </c:val>
          <c:smooth val="0"/>
        </c:ser>
        <c:ser>
          <c:idx val="3"/>
          <c:order val="3"/>
          <c:tx>
            <c:strRef>
              <c:f>'Front Data'!$T$85</c:f>
              <c:strCache>
                <c:ptCount val="1"/>
                <c:pt idx="0">
                  <c:v>18psi</c:v>
                </c:pt>
              </c:strCache>
            </c:strRef>
          </c:tx>
          <c:spPr>
            <a:ln w="12700">
              <a:solidFill>
                <a:srgbClr val="00FFFF"/>
              </a:solidFill>
              <a:prstDash val="solid"/>
            </a:ln>
          </c:spPr>
          <c:marker>
            <c:symbol val="none"/>
          </c:marker>
          <c:val>
            <c:numRef>
              <c:f>'Front Data'!$U$88:$U$108</c:f>
              <c:numCache>
                <c:formatCode>0.00</c:formatCode>
                <c:ptCount val="21"/>
                <c:pt idx="0">
                  <c:v>0</c:v>
                </c:pt>
                <c:pt idx="1">
                  <c:v>1.6981999999999857</c:v>
                </c:pt>
                <c:pt idx="2">
                  <c:v>3.3260999999999967</c:v>
                </c:pt>
                <c:pt idx="3">
                  <c:v>4.8159999999999741</c:v>
                </c:pt>
                <c:pt idx="4">
                  <c:v>6.4519999999999982</c:v>
                </c:pt>
                <c:pt idx="5">
                  <c:v>7.8553999999999746</c:v>
                </c:pt>
                <c:pt idx="6">
                  <c:v>9.1803999999999633</c:v>
                </c:pt>
                <c:pt idx="7">
                  <c:v>10.043000000000006</c:v>
                </c:pt>
                <c:pt idx="8">
                  <c:v>11.00569999999999</c:v>
                </c:pt>
                <c:pt idx="9">
                  <c:v>12.227899999999977</c:v>
                </c:pt>
                <c:pt idx="10">
                  <c:v>13.382599999999968</c:v>
                </c:pt>
                <c:pt idx="11">
                  <c:v>14.234399999999994</c:v>
                </c:pt>
                <c:pt idx="12">
                  <c:v>15.042899999999975</c:v>
                </c:pt>
                <c:pt idx="13">
                  <c:v>16.457099999999969</c:v>
                </c:pt>
                <c:pt idx="14">
                  <c:v>17.463099999999997</c:v>
                </c:pt>
                <c:pt idx="15">
                  <c:v>18.539299999999997</c:v>
                </c:pt>
                <c:pt idx="16">
                  <c:v>19.501899999999978</c:v>
                </c:pt>
                <c:pt idx="17">
                  <c:v>20.783699999999982</c:v>
                </c:pt>
                <c:pt idx="18">
                  <c:v>22.054599999999994</c:v>
                </c:pt>
                <c:pt idx="19">
                  <c:v>23.33359999999999</c:v>
                </c:pt>
                <c:pt idx="20">
                  <c:v>24.247599999999977</c:v>
                </c:pt>
              </c:numCache>
            </c:numRef>
          </c:val>
          <c:smooth val="0"/>
        </c:ser>
        <c:ser>
          <c:idx val="4"/>
          <c:order val="4"/>
          <c:tx>
            <c:strRef>
              <c:f>'Front Data'!$Z$85</c:f>
              <c:strCache>
                <c:ptCount val="1"/>
                <c:pt idx="0">
                  <c:v>18psi</c:v>
                </c:pt>
              </c:strCache>
            </c:strRef>
          </c:tx>
          <c:spPr>
            <a:ln w="12700">
              <a:solidFill>
                <a:srgbClr val="800080"/>
              </a:solidFill>
              <a:prstDash val="solid"/>
            </a:ln>
          </c:spPr>
          <c:marker>
            <c:symbol val="none"/>
          </c:marker>
          <c:val>
            <c:numRef>
              <c:f>'Front Data'!$AA$88:$AA$108</c:f>
              <c:numCache>
                <c:formatCode>0.00</c:formatCode>
                <c:ptCount val="21"/>
                <c:pt idx="0">
                  <c:v>0</c:v>
                </c:pt>
                <c:pt idx="1">
                  <c:v>1.8820999999999799</c:v>
                </c:pt>
                <c:pt idx="2">
                  <c:v>3.415300000000002</c:v>
                </c:pt>
                <c:pt idx="3">
                  <c:v>5.0457999999999856</c:v>
                </c:pt>
                <c:pt idx="4">
                  <c:v>6.7683000000000106</c:v>
                </c:pt>
                <c:pt idx="5">
                  <c:v>8.2366999999999848</c:v>
                </c:pt>
                <c:pt idx="6">
                  <c:v>9.4318999999999846</c:v>
                </c:pt>
                <c:pt idx="7">
                  <c:v>10.229600000000005</c:v>
                </c:pt>
                <c:pt idx="8">
                  <c:v>11.292300000000012</c:v>
                </c:pt>
                <c:pt idx="9">
                  <c:v>12.52800000000002</c:v>
                </c:pt>
                <c:pt idx="10">
                  <c:v>13.628600000000006</c:v>
                </c:pt>
                <c:pt idx="11">
                  <c:v>14.472300000000018</c:v>
                </c:pt>
                <c:pt idx="12">
                  <c:v>15.662100000000009</c:v>
                </c:pt>
                <c:pt idx="13">
                  <c:v>16.776200000000017</c:v>
                </c:pt>
                <c:pt idx="14">
                  <c:v>17.992999999999995</c:v>
                </c:pt>
                <c:pt idx="15">
                  <c:v>19.08280000000002</c:v>
                </c:pt>
                <c:pt idx="16">
                  <c:v>20.388900000000007</c:v>
                </c:pt>
                <c:pt idx="17">
                  <c:v>21.470500000000015</c:v>
                </c:pt>
                <c:pt idx="18">
                  <c:v>22.671099999999996</c:v>
                </c:pt>
                <c:pt idx="19">
                  <c:v>23.517500000000013</c:v>
                </c:pt>
                <c:pt idx="20">
                  <c:v>24.969600000000014</c:v>
                </c:pt>
              </c:numCache>
            </c:numRef>
          </c:val>
          <c:smooth val="0"/>
        </c:ser>
        <c:ser>
          <c:idx val="5"/>
          <c:order val="5"/>
          <c:tx>
            <c:strRef>
              <c:f>'Front Data'!$AF$85</c:f>
              <c:strCache>
                <c:ptCount val="1"/>
                <c:pt idx="0">
                  <c:v>18psi</c:v>
                </c:pt>
              </c:strCache>
            </c:strRef>
          </c:tx>
          <c:spPr>
            <a:ln w="12700">
              <a:solidFill>
                <a:srgbClr val="800000"/>
              </a:solidFill>
              <a:prstDash val="solid"/>
            </a:ln>
          </c:spPr>
          <c:marker>
            <c:symbol val="none"/>
          </c:marker>
          <c:val>
            <c:numRef>
              <c:f>'Front Data'!$AG$88:$AG$108</c:f>
              <c:numCache>
                <c:formatCode>0.00</c:formatCode>
                <c:ptCount val="21"/>
                <c:pt idx="0">
                  <c:v>0</c:v>
                </c:pt>
                <c:pt idx="1">
                  <c:v>1.4981000000000222</c:v>
                </c:pt>
                <c:pt idx="2">
                  <c:v>3.7452000000000112</c:v>
                </c:pt>
                <c:pt idx="3">
                  <c:v>5.1811000000000149</c:v>
                </c:pt>
                <c:pt idx="4">
                  <c:v>6.7683999999999855</c:v>
                </c:pt>
                <c:pt idx="5">
                  <c:v>8.0825000000000387</c:v>
                </c:pt>
                <c:pt idx="6">
                  <c:v>9.4968000000000075</c:v>
                </c:pt>
                <c:pt idx="7">
                  <c:v>10.459400000000016</c:v>
                </c:pt>
                <c:pt idx="8">
                  <c:v>11.338300000000004</c:v>
                </c:pt>
                <c:pt idx="9">
                  <c:v>12.814700000000016</c:v>
                </c:pt>
                <c:pt idx="10">
                  <c:v>13.845000000000027</c:v>
                </c:pt>
                <c:pt idx="11">
                  <c:v>14.7346</c:v>
                </c:pt>
                <c:pt idx="12">
                  <c:v>15.840599999999995</c:v>
                </c:pt>
                <c:pt idx="13">
                  <c:v>16.987099999999998</c:v>
                </c:pt>
                <c:pt idx="14">
                  <c:v>17.990299999999991</c:v>
                </c:pt>
                <c:pt idx="15">
                  <c:v>19.199100000000016</c:v>
                </c:pt>
                <c:pt idx="16">
                  <c:v>20.407800000000009</c:v>
                </c:pt>
                <c:pt idx="17">
                  <c:v>21.559700000000021</c:v>
                </c:pt>
                <c:pt idx="18">
                  <c:v>22.76570000000001</c:v>
                </c:pt>
                <c:pt idx="19">
                  <c:v>23.879800000000017</c:v>
                </c:pt>
                <c:pt idx="20">
                  <c:v>25.112900000000025</c:v>
                </c:pt>
              </c:numCache>
            </c:numRef>
          </c:val>
          <c:smooth val="0"/>
        </c:ser>
        <c:ser>
          <c:idx val="6"/>
          <c:order val="6"/>
          <c:tx>
            <c:strRef>
              <c:f>'Front Data'!$AL$85</c:f>
              <c:strCache>
                <c:ptCount val="1"/>
                <c:pt idx="0">
                  <c:v>18psi</c:v>
                </c:pt>
              </c:strCache>
            </c:strRef>
          </c:tx>
          <c:spPr>
            <a:ln w="12700">
              <a:solidFill>
                <a:srgbClr val="008080"/>
              </a:solidFill>
              <a:prstDash val="solid"/>
            </a:ln>
          </c:spPr>
          <c:marker>
            <c:symbol val="none"/>
          </c:marker>
          <c:val>
            <c:numRef>
              <c:f>'Front Data'!$AM$88:$AM$108</c:f>
              <c:numCache>
                <c:formatCode>0.00</c:formatCode>
                <c:ptCount val="21"/>
                <c:pt idx="0">
                  <c:v>0</c:v>
                </c:pt>
                <c:pt idx="1">
                  <c:v>2.0119000000000256</c:v>
                </c:pt>
                <c:pt idx="2">
                  <c:v>3.7912000000000035</c:v>
                </c:pt>
                <c:pt idx="3">
                  <c:v>5.4189999999999827</c:v>
                </c:pt>
                <c:pt idx="4">
                  <c:v>6.5871999999999957</c:v>
                </c:pt>
                <c:pt idx="5">
                  <c:v>8.6018000000000256</c:v>
                </c:pt>
                <c:pt idx="6">
                  <c:v>10.172799999999995</c:v>
                </c:pt>
                <c:pt idx="7">
                  <c:v>10.39730000000003</c:v>
                </c:pt>
                <c:pt idx="8">
                  <c:v>11.922399999999982</c:v>
                </c:pt>
                <c:pt idx="9">
                  <c:v>13.133800000000008</c:v>
                </c:pt>
                <c:pt idx="10">
                  <c:v>14.188400000000001</c:v>
                </c:pt>
                <c:pt idx="11">
                  <c:v>15.145600000000002</c:v>
                </c:pt>
                <c:pt idx="12">
                  <c:v>16.392299999999977</c:v>
                </c:pt>
                <c:pt idx="13">
                  <c:v>17.495499999999993</c:v>
                </c:pt>
                <c:pt idx="14">
                  <c:v>18.623100000000022</c:v>
                </c:pt>
                <c:pt idx="15">
                  <c:v>19.620900000000006</c:v>
                </c:pt>
                <c:pt idx="16">
                  <c:v>20.872900000000016</c:v>
                </c:pt>
                <c:pt idx="17">
                  <c:v>21.968099999999993</c:v>
                </c:pt>
                <c:pt idx="18">
                  <c:v>23.114599999999996</c:v>
                </c:pt>
                <c:pt idx="19">
                  <c:v>24.593800000000016</c:v>
                </c:pt>
                <c:pt idx="20">
                  <c:v>25.256200000000007</c:v>
                </c:pt>
              </c:numCache>
            </c:numRef>
          </c:val>
          <c:smooth val="0"/>
        </c:ser>
        <c:ser>
          <c:idx val="7"/>
          <c:order val="7"/>
          <c:tx>
            <c:strRef>
              <c:f>'Front Data'!$AR$85</c:f>
              <c:strCache>
                <c:ptCount val="1"/>
                <c:pt idx="0">
                  <c:v>18psi</c:v>
                </c:pt>
              </c:strCache>
            </c:strRef>
          </c:tx>
          <c:spPr>
            <a:ln w="12700">
              <a:solidFill>
                <a:srgbClr val="0000FF"/>
              </a:solidFill>
              <a:prstDash val="solid"/>
            </a:ln>
          </c:spPr>
          <c:marker>
            <c:symbol val="none"/>
          </c:marker>
          <c:val>
            <c:numRef>
              <c:f>'Front Data'!$AS$88:$AS$108</c:f>
              <c:numCache>
                <c:formatCode>0.00</c:formatCode>
                <c:ptCount val="21"/>
                <c:pt idx="0">
                  <c:v>0</c:v>
                </c:pt>
                <c:pt idx="1">
                  <c:v>2.1551000000000045</c:v>
                </c:pt>
                <c:pt idx="2">
                  <c:v>3.7180999999999926</c:v>
                </c:pt>
                <c:pt idx="3">
                  <c:v>5.3053999999999633</c:v>
                </c:pt>
                <c:pt idx="4">
                  <c:v>6.7115000000000009</c:v>
                </c:pt>
                <c:pt idx="5">
                  <c:v>8.5150999999999613</c:v>
                </c:pt>
                <c:pt idx="6">
                  <c:v>9.7887999999999806</c:v>
                </c:pt>
                <c:pt idx="7">
                  <c:v>10.559399999999982</c:v>
                </c:pt>
                <c:pt idx="8">
                  <c:v>11.778999999999996</c:v>
                </c:pt>
                <c:pt idx="9">
                  <c:v>12.782199999999989</c:v>
                </c:pt>
                <c:pt idx="10">
                  <c:v>14.058499999999981</c:v>
                </c:pt>
                <c:pt idx="11">
                  <c:v>15.123899999999992</c:v>
                </c:pt>
                <c:pt idx="12">
                  <c:v>16.200199999999995</c:v>
                </c:pt>
                <c:pt idx="13">
                  <c:v>17.368299999999977</c:v>
                </c:pt>
                <c:pt idx="14">
                  <c:v>18.26339999999999</c:v>
                </c:pt>
                <c:pt idx="15">
                  <c:v>19.418000000000006</c:v>
                </c:pt>
                <c:pt idx="16">
                  <c:v>20.707899999999995</c:v>
                </c:pt>
                <c:pt idx="17">
                  <c:v>21.662399999999991</c:v>
                </c:pt>
                <c:pt idx="18">
                  <c:v>22.92519999999999</c:v>
                </c:pt>
                <c:pt idx="19">
                  <c:v>24.239399999999989</c:v>
                </c:pt>
                <c:pt idx="20">
                  <c:v>25.280499999999989</c:v>
                </c:pt>
              </c:numCache>
            </c:numRef>
          </c:val>
          <c:smooth val="0"/>
        </c:ser>
        <c:dLbls>
          <c:showLegendKey val="0"/>
          <c:showVal val="0"/>
          <c:showCatName val="0"/>
          <c:showSerName val="0"/>
          <c:showPercent val="0"/>
          <c:showBubbleSize val="0"/>
        </c:dLbls>
        <c:marker val="1"/>
        <c:smooth val="0"/>
        <c:axId val="141579392"/>
        <c:axId val="141581312"/>
      </c:lineChart>
      <c:catAx>
        <c:axId val="1415793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5314508565606682"/>
              <c:y val="0.892426054193082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581312"/>
        <c:crosses val="autoZero"/>
        <c:auto val="1"/>
        <c:lblAlgn val="ctr"/>
        <c:lblOffset val="100"/>
        <c:tickLblSkip val="1"/>
        <c:tickMarkSkip val="1"/>
        <c:noMultiLvlLbl val="0"/>
      </c:catAx>
      <c:valAx>
        <c:axId val="14158131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676345614391324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579392"/>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3854161496288609"/>
          <c:w val="7.573818054234227E-2"/>
          <c:h val="0.533210597958922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24psi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'Rear Data'!$E$4</c:f>
              <c:strCache>
                <c:ptCount val="1"/>
                <c:pt idx="0">
                  <c:v>0°</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Data'!$E$7:$E$27</c:f>
              <c:numCache>
                <c:formatCode>0</c:formatCode>
                <c:ptCount val="21"/>
                <c:pt idx="0">
                  <c:v>0</c:v>
                </c:pt>
                <c:pt idx="1">
                  <c:v>2627.2999999999997</c:v>
                </c:pt>
                <c:pt idx="2">
                  <c:v>1728.4022988505744</c:v>
                </c:pt>
                <c:pt idx="3">
                  <c:v>1568.5373134328358</c:v>
                </c:pt>
                <c:pt idx="4">
                  <c:v>1474.9851485148513</c:v>
                </c:pt>
                <c:pt idx="5">
                  <c:v>1410.7002053388092</c:v>
                </c:pt>
                <c:pt idx="6">
                  <c:v>1453.5901360544219</c:v>
                </c:pt>
                <c:pt idx="7">
                  <c:v>1460.5326409495549</c:v>
                </c:pt>
                <c:pt idx="8">
                  <c:v>1451.7966101694913</c:v>
                </c:pt>
                <c:pt idx="9">
                  <c:v>1472.0973654066436</c:v>
                </c:pt>
                <c:pt idx="10">
                  <c:v>1485.1747368421052</c:v>
                </c:pt>
                <c:pt idx="11">
                  <c:v>1483.8517805582289</c:v>
                </c:pt>
                <c:pt idx="12">
                  <c:v>1489.1720142602494</c:v>
                </c:pt>
                <c:pt idx="13">
                  <c:v>1481.6034624896949</c:v>
                </c:pt>
                <c:pt idx="14">
                  <c:v>1514.0474368783473</c:v>
                </c:pt>
                <c:pt idx="15">
                  <c:v>1520.2220620043261</c:v>
                </c:pt>
                <c:pt idx="16">
                  <c:v>1526.5294520547943</c:v>
                </c:pt>
                <c:pt idx="17">
                  <c:v>1529.9713541666667</c:v>
                </c:pt>
                <c:pt idx="18">
                  <c:v>1553.5</c:v>
                </c:pt>
                <c:pt idx="19">
                  <c:v>1540.8290649195949</c:v>
                </c:pt>
                <c:pt idx="20">
                  <c:v>1550.1279863481229</c:v>
                </c:pt>
              </c:numCache>
            </c:numRef>
          </c:val>
          <c:smooth val="0"/>
        </c:ser>
        <c:ser>
          <c:idx val="5"/>
          <c:order val="1"/>
          <c:tx>
            <c:strRef>
              <c:f>'Rear Data'!$K$4</c:f>
              <c:strCache>
                <c:ptCount val="1"/>
                <c:pt idx="0">
                  <c:v>-0.5°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Data'!$K$7:$K$27</c:f>
              <c:numCache>
                <c:formatCode>0</c:formatCode>
                <c:ptCount val="21"/>
                <c:pt idx="0">
                  <c:v>0</c:v>
                </c:pt>
                <c:pt idx="1">
                  <c:v>2766.0862068965516</c:v>
                </c:pt>
                <c:pt idx="2">
                  <c:v>1453.9646464646464</c:v>
                </c:pt>
                <c:pt idx="3">
                  <c:v>1330.42</c:v>
                </c:pt>
                <c:pt idx="4">
                  <c:v>1339.6724137931035</c:v>
                </c:pt>
                <c:pt idx="5">
                  <c:v>1418.5734126984125</c:v>
                </c:pt>
                <c:pt idx="6">
                  <c:v>1443.3592400690845</c:v>
                </c:pt>
                <c:pt idx="7">
                  <c:v>1465.6707317073171</c:v>
                </c:pt>
                <c:pt idx="8">
                  <c:v>1476.8372395833335</c:v>
                </c:pt>
                <c:pt idx="9">
                  <c:v>1490.8972772277227</c:v>
                </c:pt>
                <c:pt idx="10">
                  <c:v>1488.4721627408992</c:v>
                </c:pt>
                <c:pt idx="11">
                  <c:v>1527.1815561959652</c:v>
                </c:pt>
                <c:pt idx="12">
                  <c:v>1522.5328532853287</c:v>
                </c:pt>
                <c:pt idx="13">
                  <c:v>1533.441783649876</c:v>
                </c:pt>
                <c:pt idx="14">
                  <c:v>1531.422501966955</c:v>
                </c:pt>
                <c:pt idx="15">
                  <c:v>1543.9628820960697</c:v>
                </c:pt>
                <c:pt idx="16">
                  <c:v>1543.6675805346126</c:v>
                </c:pt>
                <c:pt idx="17">
                  <c:v>1549.3428757319452</c:v>
                </c:pt>
                <c:pt idx="18">
                  <c:v>1558.1821006836544</c:v>
                </c:pt>
                <c:pt idx="19">
                  <c:v>1592.8172619047618</c:v>
                </c:pt>
                <c:pt idx="20">
                  <c:v>1597.0062713797035</c:v>
                </c:pt>
              </c:numCache>
            </c:numRef>
          </c:val>
          <c:smooth val="0"/>
        </c:ser>
        <c:ser>
          <c:idx val="1"/>
          <c:order val="2"/>
          <c:tx>
            <c:strRef>
              <c:f>'Rear Data'!$Q$4</c:f>
              <c:strCache>
                <c:ptCount val="1"/>
                <c:pt idx="0">
                  <c:v>-1°</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Data'!$Q$7:$Q$27</c:f>
              <c:numCache>
                <c:formatCode>0</c:formatCode>
                <c:ptCount val="21"/>
                <c:pt idx="0">
                  <c:v>0</c:v>
                </c:pt>
                <c:pt idx="1">
                  <c:v>4161.4444444444443</c:v>
                </c:pt>
                <c:pt idx="2">
                  <c:v>1680.56050955414</c:v>
                </c:pt>
                <c:pt idx="3">
                  <c:v>1564.3809523809525</c:v>
                </c:pt>
                <c:pt idx="4">
                  <c:v>1476.5209424083771</c:v>
                </c:pt>
                <c:pt idx="5">
                  <c:v>1457.6012526096033</c:v>
                </c:pt>
                <c:pt idx="6">
                  <c:v>1416.1972555746138</c:v>
                </c:pt>
                <c:pt idx="7">
                  <c:v>1454.8646288209609</c:v>
                </c:pt>
                <c:pt idx="8">
                  <c:v>1454.4085051546392</c:v>
                </c:pt>
                <c:pt idx="9">
                  <c:v>1463.2070175438596</c:v>
                </c:pt>
                <c:pt idx="10">
                  <c:v>1433.6020833333332</c:v>
                </c:pt>
                <c:pt idx="11">
                  <c:v>1474.1115311909264</c:v>
                </c:pt>
                <c:pt idx="12">
                  <c:v>1482.1373239436618</c:v>
                </c:pt>
                <c:pt idx="13">
                  <c:v>1483.6409836065575</c:v>
                </c:pt>
                <c:pt idx="14">
                  <c:v>1506.4647993943979</c:v>
                </c:pt>
                <c:pt idx="15">
                  <c:v>1491.0735080058223</c:v>
                </c:pt>
                <c:pt idx="16">
                  <c:v>1512.7654986522912</c:v>
                </c:pt>
                <c:pt idx="17">
                  <c:v>1535.8383838383838</c:v>
                </c:pt>
                <c:pt idx="18">
                  <c:v>1538.4300361881787</c:v>
                </c:pt>
                <c:pt idx="19">
                  <c:v>1539.588574725909</c:v>
                </c:pt>
                <c:pt idx="20">
                  <c:v>1539.561190738699</c:v>
                </c:pt>
              </c:numCache>
            </c:numRef>
          </c:val>
          <c:smooth val="0"/>
        </c:ser>
        <c:ser>
          <c:idx val="6"/>
          <c:order val="3"/>
          <c:tx>
            <c:strRef>
              <c:f>'Rear Data'!$W$4</c:f>
              <c:strCache>
                <c:ptCount val="1"/>
                <c:pt idx="0">
                  <c:v>-1.5°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Data'!$W$7:$W$27</c:f>
              <c:numCache>
                <c:formatCode>0</c:formatCode>
                <c:ptCount val="21"/>
                <c:pt idx="0">
                  <c:v>0</c:v>
                </c:pt>
                <c:pt idx="1">
                  <c:v>2431.6500000000005</c:v>
                </c:pt>
                <c:pt idx="2">
                  <c:v>1523.2010582010582</c:v>
                </c:pt>
                <c:pt idx="3">
                  <c:v>1378.7416107382551</c:v>
                </c:pt>
                <c:pt idx="4">
                  <c:v>1369.55</c:v>
                </c:pt>
                <c:pt idx="5">
                  <c:v>1421.804347826087</c:v>
                </c:pt>
                <c:pt idx="6">
                  <c:v>1441.8800675675673</c:v>
                </c:pt>
                <c:pt idx="7">
                  <c:v>1448.431111111111</c:v>
                </c:pt>
                <c:pt idx="8">
                  <c:v>1429.763942931258</c:v>
                </c:pt>
                <c:pt idx="9">
                  <c:v>1477.0798611111111</c:v>
                </c:pt>
                <c:pt idx="10">
                  <c:v>1481.8217299578059</c:v>
                </c:pt>
                <c:pt idx="11">
                  <c:v>1488.1339805825239</c:v>
                </c:pt>
                <c:pt idx="12">
                  <c:v>1472.7786666666664</c:v>
                </c:pt>
                <c:pt idx="13">
                  <c:v>1487.6990779547359</c:v>
                </c:pt>
                <c:pt idx="14">
                  <c:v>1511.02</c:v>
                </c:pt>
                <c:pt idx="15">
                  <c:v>1534.962277580071</c:v>
                </c:pt>
                <c:pt idx="16">
                  <c:v>1541.2320217096335</c:v>
                </c:pt>
                <c:pt idx="17">
                  <c:v>1547.6711281070745</c:v>
                </c:pt>
                <c:pt idx="18">
                  <c:v>1546.2357624004901</c:v>
                </c:pt>
                <c:pt idx="19">
                  <c:v>1559.3157894736842</c:v>
                </c:pt>
                <c:pt idx="20">
                  <c:v>1612.512463768116</c:v>
                </c:pt>
              </c:numCache>
            </c:numRef>
          </c:val>
          <c:smooth val="0"/>
        </c:ser>
        <c:ser>
          <c:idx val="2"/>
          <c:order val="4"/>
          <c:tx>
            <c:strRef>
              <c:f>'Rear Data'!$AC$4</c:f>
              <c:strCache>
                <c:ptCount val="1"/>
                <c:pt idx="0">
                  <c:v>-2°</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Data'!$AC$7:$AC$27</c:f>
              <c:numCache>
                <c:formatCode>0</c:formatCode>
                <c:ptCount val="21"/>
                <c:pt idx="0">
                  <c:v>0</c:v>
                </c:pt>
                <c:pt idx="1">
                  <c:v>3201.545454545454</c:v>
                </c:pt>
                <c:pt idx="2">
                  <c:v>2049.6666666666665</c:v>
                </c:pt>
                <c:pt idx="3">
                  <c:v>1650.6941176470589</c:v>
                </c:pt>
                <c:pt idx="4">
                  <c:v>1537.25</c:v>
                </c:pt>
                <c:pt idx="5">
                  <c:v>1482.4113924050632</c:v>
                </c:pt>
                <c:pt idx="6">
                  <c:v>1464.6167763157894</c:v>
                </c:pt>
                <c:pt idx="7">
                  <c:v>1458.2608695652173</c:v>
                </c:pt>
                <c:pt idx="8">
                  <c:v>1455.0749063670412</c:v>
                </c:pt>
                <c:pt idx="9">
                  <c:v>1438.7062857142857</c:v>
                </c:pt>
                <c:pt idx="10">
                  <c:v>1453.7408536585367</c:v>
                </c:pt>
                <c:pt idx="11">
                  <c:v>1466.2637979420017</c:v>
                </c:pt>
                <c:pt idx="12">
                  <c:v>1462.7811418685119</c:v>
                </c:pt>
                <c:pt idx="13">
                  <c:v>1464.3908138597906</c:v>
                </c:pt>
                <c:pt idx="14">
                  <c:v>1467.5336866010598</c:v>
                </c:pt>
                <c:pt idx="15">
                  <c:v>1485.1977638015373</c:v>
                </c:pt>
                <c:pt idx="16">
                  <c:v>1488.6974900924702</c:v>
                </c:pt>
                <c:pt idx="17">
                  <c:v>1495.9402515723268</c:v>
                </c:pt>
                <c:pt idx="18">
                  <c:v>1498.8166566806469</c:v>
                </c:pt>
                <c:pt idx="19">
                  <c:v>1520.9484711211778</c:v>
                </c:pt>
                <c:pt idx="20">
                  <c:v>1529.3682212581343</c:v>
                </c:pt>
              </c:numCache>
            </c:numRef>
          </c:val>
          <c:smooth val="0"/>
        </c:ser>
        <c:ser>
          <c:idx val="7"/>
          <c:order val="5"/>
          <c:tx>
            <c:strRef>
              <c:f>'Rear Data'!$AI$4</c:f>
              <c:strCache>
                <c:ptCount val="1"/>
                <c:pt idx="0">
                  <c:v>-2.5°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Data'!$AI$7:$AI$27</c:f>
              <c:numCache>
                <c:formatCode>0</c:formatCode>
                <c:ptCount val="21"/>
                <c:pt idx="0">
                  <c:v>0</c:v>
                </c:pt>
                <c:pt idx="1">
                  <c:v>1904.7407407407409</c:v>
                </c:pt>
                <c:pt idx="2">
                  <c:v>1401.156462585034</c:v>
                </c:pt>
                <c:pt idx="3">
                  <c:v>1329.1027190332327</c:v>
                </c:pt>
                <c:pt idx="4">
                  <c:v>1355.3480278422273</c:v>
                </c:pt>
                <c:pt idx="5">
                  <c:v>1380.0992217898834</c:v>
                </c:pt>
                <c:pt idx="6">
                  <c:v>1419.2915254237289</c:v>
                </c:pt>
                <c:pt idx="7">
                  <c:v>1399.9517543859649</c:v>
                </c:pt>
                <c:pt idx="8">
                  <c:v>1451.2934051144011</c:v>
                </c:pt>
                <c:pt idx="9">
                  <c:v>1472.1206088992976</c:v>
                </c:pt>
                <c:pt idx="10">
                  <c:v>1494.4183445190156</c:v>
                </c:pt>
                <c:pt idx="11">
                  <c:v>1496.3835091083413</c:v>
                </c:pt>
                <c:pt idx="12">
                  <c:v>1507.2948381452318</c:v>
                </c:pt>
                <c:pt idx="13">
                  <c:v>1504.5376344086019</c:v>
                </c:pt>
                <c:pt idx="14">
                  <c:v>1523.1467889908256</c:v>
                </c:pt>
                <c:pt idx="15">
                  <c:v>1527.9870317002881</c:v>
                </c:pt>
                <c:pt idx="16">
                  <c:v>1527.6546566961249</c:v>
                </c:pt>
                <c:pt idx="17">
                  <c:v>1529.5912314635718</c:v>
                </c:pt>
                <c:pt idx="18">
                  <c:v>1535.1026429010449</c:v>
                </c:pt>
                <c:pt idx="19">
                  <c:v>1556.0562645011601</c:v>
                </c:pt>
                <c:pt idx="20">
                  <c:v>1561.0783410138249</c:v>
                </c:pt>
              </c:numCache>
            </c:numRef>
          </c:val>
          <c:smooth val="0"/>
        </c:ser>
        <c:ser>
          <c:idx val="3"/>
          <c:order val="6"/>
          <c:tx>
            <c:strRef>
              <c:f>'Rear Data'!$AO$4</c:f>
              <c:strCache>
                <c:ptCount val="1"/>
                <c:pt idx="0">
                  <c:v>-3°</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Data'!$AO$7:$AO$27</c:f>
              <c:numCache>
                <c:formatCode>0</c:formatCode>
                <c:ptCount val="21"/>
                <c:pt idx="0">
                  <c:v>0</c:v>
                </c:pt>
                <c:pt idx="1">
                  <c:v>3068.2888888888888</c:v>
                </c:pt>
                <c:pt idx="2">
                  <c:v>1930.730496453901</c:v>
                </c:pt>
                <c:pt idx="3">
                  <c:v>1532.3636363636365</c:v>
                </c:pt>
                <c:pt idx="4">
                  <c:v>1452.2763819095478</c:v>
                </c:pt>
                <c:pt idx="5">
                  <c:v>1439.8484848484848</c:v>
                </c:pt>
                <c:pt idx="6">
                  <c:v>1426.446519524618</c:v>
                </c:pt>
                <c:pt idx="7">
                  <c:v>1394.6767676767677</c:v>
                </c:pt>
                <c:pt idx="8">
                  <c:v>1421.9152542372881</c:v>
                </c:pt>
                <c:pt idx="9">
                  <c:v>1434.4508474576271</c:v>
                </c:pt>
                <c:pt idx="10">
                  <c:v>1461.6106639839034</c:v>
                </c:pt>
                <c:pt idx="11">
                  <c:v>1425.8170731707316</c:v>
                </c:pt>
                <c:pt idx="12">
                  <c:v>1480.8010247651578</c:v>
                </c:pt>
                <c:pt idx="13">
                  <c:v>1471.9283990345937</c:v>
                </c:pt>
                <c:pt idx="14">
                  <c:v>1485.2717149220489</c:v>
                </c:pt>
                <c:pt idx="15">
                  <c:v>1477.0454222853089</c:v>
                </c:pt>
                <c:pt idx="16">
                  <c:v>1502.9156706507304</c:v>
                </c:pt>
                <c:pt idx="17">
                  <c:v>1509.2646873025899</c:v>
                </c:pt>
                <c:pt idx="18">
                  <c:v>1519.7917923958962</c:v>
                </c:pt>
                <c:pt idx="19">
                  <c:v>1519.1268011527375</c:v>
                </c:pt>
                <c:pt idx="20">
                  <c:v>1538.2816581487791</c:v>
                </c:pt>
              </c:numCache>
            </c:numRef>
          </c:val>
          <c:smooth val="0"/>
        </c:ser>
        <c:ser>
          <c:idx val="8"/>
          <c:order val="7"/>
          <c:tx>
            <c:strRef>
              <c:f>'Rear Data'!$AU$4</c:f>
              <c:strCache>
                <c:ptCount val="1"/>
                <c:pt idx="0">
                  <c:v>-3.5°</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Data'!$AU$7:$AU$27</c:f>
              <c:numCache>
                <c:formatCode>0</c:formatCode>
                <c:ptCount val="21"/>
                <c:pt idx="0">
                  <c:v>0</c:v>
                </c:pt>
                <c:pt idx="1">
                  <c:v>1394.3595505617977</c:v>
                </c:pt>
                <c:pt idx="2">
                  <c:v>1370.0081967213114</c:v>
                </c:pt>
                <c:pt idx="3">
                  <c:v>1342.6960784313726</c:v>
                </c:pt>
                <c:pt idx="4">
                  <c:v>1353.6568627450979</c:v>
                </c:pt>
                <c:pt idx="5">
                  <c:v>1350.0798403193612</c:v>
                </c:pt>
                <c:pt idx="6">
                  <c:v>1405.9097345132743</c:v>
                </c:pt>
                <c:pt idx="7">
                  <c:v>1427.3733528550513</c:v>
                </c:pt>
                <c:pt idx="8">
                  <c:v>1469.8329145728642</c:v>
                </c:pt>
                <c:pt idx="9">
                  <c:v>1470.9170506912444</c:v>
                </c:pt>
                <c:pt idx="10">
                  <c:v>1498.2128764278298</c:v>
                </c:pt>
                <c:pt idx="11">
                  <c:v>1490.4854085603115</c:v>
                </c:pt>
                <c:pt idx="12">
                  <c:v>1504.1286343612335</c:v>
                </c:pt>
                <c:pt idx="13">
                  <c:v>1507.1888341543513</c:v>
                </c:pt>
                <c:pt idx="14">
                  <c:v>1510.0315627405696</c:v>
                </c:pt>
                <c:pt idx="15">
                  <c:v>1513.6374184191443</c:v>
                </c:pt>
                <c:pt idx="16">
                  <c:v>1534.0351826792964</c:v>
                </c:pt>
                <c:pt idx="17">
                  <c:v>1538.4168272318561</c:v>
                </c:pt>
                <c:pt idx="18">
                  <c:v>1541.0916310323762</c:v>
                </c:pt>
                <c:pt idx="19">
                  <c:v>1549.9396602226127</c:v>
                </c:pt>
                <c:pt idx="20">
                  <c:v>1560.2181712962963</c:v>
                </c:pt>
              </c:numCache>
            </c:numRef>
          </c:val>
          <c:smooth val="0"/>
        </c:ser>
        <c:ser>
          <c:idx val="4"/>
          <c:order val="8"/>
          <c:tx>
            <c:strRef>
              <c:f>'Rear Data'!#REF!</c:f>
              <c:strCache>
                <c:ptCount val="1"/>
                <c:pt idx="0">
                  <c:v>#REF!</c:v>
                </c:pt>
              </c:strCache>
            </c:strRef>
          </c:tx>
          <c:marker>
            <c:symbol val="none"/>
          </c:marker>
          <c:cat>
            <c:numRef>
              <c:f>'Rear Data'!$A$7:$A$27</c:f>
              <c:numCache>
                <c:formatCode>0.0</c:formatCode>
                <c:ptCount val="21"/>
                <c:pt idx="0">
                  <c:v>0</c:v>
                </c:pt>
                <c:pt idx="1">
                  <c:v>28.2</c:v>
                </c:pt>
                <c:pt idx="2">
                  <c:v>53.8</c:v>
                </c:pt>
                <c:pt idx="3">
                  <c:v>75.2</c:v>
                </c:pt>
                <c:pt idx="4">
                  <c:v>106.6</c:v>
                </c:pt>
                <c:pt idx="5">
                  <c:v>122.9</c:v>
                </c:pt>
                <c:pt idx="6">
                  <c:v>152.9</c:v>
                </c:pt>
                <c:pt idx="7">
                  <c:v>176.1</c:v>
                </c:pt>
                <c:pt idx="8">
                  <c:v>199.2</c:v>
                </c:pt>
                <c:pt idx="9">
                  <c:v>229.9</c:v>
                </c:pt>
                <c:pt idx="10">
                  <c:v>252.4</c:v>
                </c:pt>
                <c:pt idx="11">
                  <c:v>275.8</c:v>
                </c:pt>
                <c:pt idx="12">
                  <c:v>298.89999999999998</c:v>
                </c:pt>
                <c:pt idx="13">
                  <c:v>321.5</c:v>
                </c:pt>
                <c:pt idx="14">
                  <c:v>354</c:v>
                </c:pt>
                <c:pt idx="15">
                  <c:v>377.2</c:v>
                </c:pt>
                <c:pt idx="16">
                  <c:v>398.7</c:v>
                </c:pt>
                <c:pt idx="17">
                  <c:v>420.4</c:v>
                </c:pt>
                <c:pt idx="18">
                  <c:v>454.1</c:v>
                </c:pt>
                <c:pt idx="19">
                  <c:v>462.8</c:v>
                </c:pt>
                <c:pt idx="20">
                  <c:v>487.5</c:v>
                </c:pt>
              </c:numCache>
            </c:numRef>
          </c:cat>
          <c:val>
            <c:numRef>
              <c:f>'Rear Data'!#REF!</c:f>
              <c:numCache>
                <c:formatCode>General</c:formatCode>
                <c:ptCount val="1"/>
                <c:pt idx="0">
                  <c:v>1</c:v>
                </c:pt>
              </c:numCache>
            </c:numRef>
          </c:val>
          <c:smooth val="0"/>
        </c:ser>
        <c:dLbls>
          <c:showLegendKey val="0"/>
          <c:showVal val="0"/>
          <c:showCatName val="0"/>
          <c:showSerName val="0"/>
          <c:showPercent val="0"/>
          <c:showBubbleSize val="0"/>
        </c:dLbls>
        <c:marker val="1"/>
        <c:smooth val="0"/>
        <c:axId val="141761152"/>
        <c:axId val="141779712"/>
      </c:lineChart>
      <c:catAx>
        <c:axId val="14176115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1779712"/>
        <c:crosses val="autoZero"/>
        <c:auto val="1"/>
        <c:lblAlgn val="ctr"/>
        <c:lblOffset val="100"/>
        <c:tickMarkSkip val="1"/>
        <c:noMultiLvlLbl val="0"/>
      </c:catAx>
      <c:valAx>
        <c:axId val="141779712"/>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1761152"/>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8</xdr:row>
      <xdr:rowOff>152400</xdr:rowOff>
    </xdr:from>
    <xdr:to>
      <xdr:col>3</xdr:col>
      <xdr:colOff>295275</xdr:colOff>
      <xdr:row>11</xdr:row>
      <xdr:rowOff>184622</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1800225"/>
          <a:ext cx="2162175" cy="546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180975</xdr:colOff>
      <xdr:row>9</xdr:row>
      <xdr:rowOff>28575</xdr:rowOff>
    </xdr:from>
    <xdr:to>
      <xdr:col>6</xdr:col>
      <xdr:colOff>190500</xdr:colOff>
      <xdr:row>12</xdr:row>
      <xdr:rowOff>38100</xdr:rowOff>
    </xdr:to>
    <xdr:pic>
      <xdr:nvPicPr>
        <xdr:cNvPr id="3"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838325"/>
          <a:ext cx="1609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152400</xdr:rowOff>
    </xdr:from>
    <xdr:to>
      <xdr:col>5</xdr:col>
      <xdr:colOff>200025</xdr:colOff>
      <xdr:row>3</xdr:row>
      <xdr:rowOff>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52400"/>
          <a:ext cx="16097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86591</xdr:colOff>
      <xdr:row>0</xdr:row>
      <xdr:rowOff>0</xdr:rowOff>
    </xdr:from>
    <xdr:to>
      <xdr:col>7</xdr:col>
      <xdr:colOff>391295</xdr:colOff>
      <xdr:row>2</xdr:row>
      <xdr:rowOff>47624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33216" y="0"/>
          <a:ext cx="1749329"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66675</xdr:rowOff>
    </xdr:from>
    <xdr:to>
      <xdr:col>9</xdr:col>
      <xdr:colOff>561975</xdr:colOff>
      <xdr:row>20</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0</xdr:row>
      <xdr:rowOff>76200</xdr:rowOff>
    </xdr:from>
    <xdr:to>
      <xdr:col>22</xdr:col>
      <xdr:colOff>171450</xdr:colOff>
      <xdr:row>21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21</xdr:row>
      <xdr:rowOff>66675</xdr:rowOff>
    </xdr:from>
    <xdr:to>
      <xdr:col>9</xdr:col>
      <xdr:colOff>561975</xdr:colOff>
      <xdr:row>41</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76200</xdr:colOff>
      <xdr:row>21</xdr:row>
      <xdr:rowOff>76200</xdr:rowOff>
    </xdr:from>
    <xdr:to>
      <xdr:col>22</xdr:col>
      <xdr:colOff>171450</xdr:colOff>
      <xdr:row>42</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42</xdr:row>
      <xdr:rowOff>57150</xdr:rowOff>
    </xdr:from>
    <xdr:to>
      <xdr:col>9</xdr:col>
      <xdr:colOff>561975</xdr:colOff>
      <xdr:row>62</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76200</xdr:colOff>
      <xdr:row>42</xdr:row>
      <xdr:rowOff>66675</xdr:rowOff>
    </xdr:from>
    <xdr:to>
      <xdr:col>22</xdr:col>
      <xdr:colOff>171450</xdr:colOff>
      <xdr:row>62</xdr:row>
      <xdr:rowOff>152400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66675</xdr:colOff>
      <xdr:row>63</xdr:row>
      <xdr:rowOff>38100</xdr:rowOff>
    </xdr:from>
    <xdr:to>
      <xdr:col>9</xdr:col>
      <xdr:colOff>552450</xdr:colOff>
      <xdr:row>83</xdr:row>
      <xdr:rowOff>123825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76200</xdr:colOff>
      <xdr:row>63</xdr:row>
      <xdr:rowOff>38100</xdr:rowOff>
    </xdr:from>
    <xdr:to>
      <xdr:col>22</xdr:col>
      <xdr:colOff>171450</xdr:colOff>
      <xdr:row>83</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266700</xdr:colOff>
      <xdr:row>0</xdr:row>
      <xdr:rowOff>152400</xdr:rowOff>
    </xdr:from>
    <xdr:to>
      <xdr:col>25</xdr:col>
      <xdr:colOff>79136</xdr:colOff>
      <xdr:row>3</xdr:row>
      <xdr:rowOff>143618</xdr:rowOff>
    </xdr:to>
    <xdr:pic>
      <xdr:nvPicPr>
        <xdr:cNvPr id="10" name="Picture 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5113000" y="152400"/>
          <a:ext cx="1641236" cy="486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86591</xdr:colOff>
      <xdr:row>0</xdr:row>
      <xdr:rowOff>0</xdr:rowOff>
    </xdr:from>
    <xdr:to>
      <xdr:col>7</xdr:col>
      <xdr:colOff>391295</xdr:colOff>
      <xdr:row>2</xdr:row>
      <xdr:rowOff>121226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87116" y="0"/>
          <a:ext cx="2019204" cy="51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9</xdr:col>
      <xdr:colOff>561975</xdr:colOff>
      <xdr:row>20</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0</xdr:row>
      <xdr:rowOff>76200</xdr:rowOff>
    </xdr:from>
    <xdr:to>
      <xdr:col>22</xdr:col>
      <xdr:colOff>171450</xdr:colOff>
      <xdr:row>21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21</xdr:row>
      <xdr:rowOff>38100</xdr:rowOff>
    </xdr:from>
    <xdr:to>
      <xdr:col>9</xdr:col>
      <xdr:colOff>571500</xdr:colOff>
      <xdr:row>41</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21</xdr:row>
      <xdr:rowOff>47625</xdr:rowOff>
    </xdr:from>
    <xdr:to>
      <xdr:col>22</xdr:col>
      <xdr:colOff>180975</xdr:colOff>
      <xdr:row>41</xdr:row>
      <xdr:rowOff>142875</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42</xdr:row>
      <xdr:rowOff>9525</xdr:rowOff>
    </xdr:from>
    <xdr:to>
      <xdr:col>9</xdr:col>
      <xdr:colOff>561975</xdr:colOff>
      <xdr:row>62</xdr:row>
      <xdr:rowOff>95250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76200</xdr:colOff>
      <xdr:row>42</xdr:row>
      <xdr:rowOff>28575</xdr:rowOff>
    </xdr:from>
    <xdr:to>
      <xdr:col>22</xdr:col>
      <xdr:colOff>171450</xdr:colOff>
      <xdr:row>62</xdr:row>
      <xdr:rowOff>114300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63</xdr:row>
      <xdr:rowOff>0</xdr:rowOff>
    </xdr:from>
    <xdr:to>
      <xdr:col>9</xdr:col>
      <xdr:colOff>485775</xdr:colOff>
      <xdr:row>83</xdr:row>
      <xdr:rowOff>85725</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63</xdr:row>
      <xdr:rowOff>0</xdr:rowOff>
    </xdr:from>
    <xdr:to>
      <xdr:col>22</xdr:col>
      <xdr:colOff>95250</xdr:colOff>
      <xdr:row>83</xdr:row>
      <xdr:rowOff>85725</xdr:rowOff>
    </xdr:to>
    <xdr:graphicFrame macro="">
      <xdr:nvGraphicFramePr>
        <xdr:cNvPr id="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0</xdr:colOff>
      <xdr:row>1</xdr:row>
      <xdr:rowOff>0</xdr:rowOff>
    </xdr:from>
    <xdr:to>
      <xdr:col>25</xdr:col>
      <xdr:colOff>422036</xdr:colOff>
      <xdr:row>3</xdr:row>
      <xdr:rowOff>156318</xdr:rowOff>
    </xdr:to>
    <xdr:pic>
      <xdr:nvPicPr>
        <xdr:cNvPr id="10" name="Picture 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5459075" y="161925"/>
          <a:ext cx="1641236" cy="480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tabSelected="1" zoomScaleNormal="100" workbookViewId="0">
      <selection activeCell="A45" sqref="A45"/>
    </sheetView>
  </sheetViews>
  <sheetFormatPr defaultRowHeight="12.75" x14ac:dyDescent="0.2"/>
  <cols>
    <col min="1" max="1" width="15.42578125" customWidth="1"/>
    <col min="2" max="2" width="19.28515625" customWidth="1"/>
    <col min="4" max="4" width="11.85546875" bestFit="1" customWidth="1"/>
    <col min="6" max="6" width="14.85546875" bestFit="1" customWidth="1"/>
  </cols>
  <sheetData>
    <row r="1" spans="1:8" x14ac:dyDescent="0.2">
      <c r="A1" s="129" t="s">
        <v>26</v>
      </c>
      <c r="B1" s="129"/>
      <c r="C1" s="129"/>
      <c r="D1" s="129"/>
      <c r="E1" s="129"/>
      <c r="F1" s="129"/>
      <c r="G1" s="130"/>
      <c r="H1" s="130"/>
    </row>
    <row r="2" spans="1:8" ht="28.5" customHeight="1" x14ac:dyDescent="0.2">
      <c r="A2" s="129"/>
      <c r="B2" s="129"/>
      <c r="C2" s="129"/>
      <c r="D2" s="129"/>
      <c r="E2" s="129"/>
      <c r="F2" s="129"/>
      <c r="G2" s="130"/>
      <c r="H2" s="130"/>
    </row>
    <row r="3" spans="1:8" ht="18" x14ac:dyDescent="0.2">
      <c r="A3" s="43"/>
      <c r="B3" s="43"/>
      <c r="C3" s="43"/>
      <c r="D3" s="43"/>
      <c r="E3" s="43"/>
      <c r="F3" s="43"/>
      <c r="G3" s="44"/>
      <c r="H3" s="44"/>
    </row>
    <row r="4" spans="1:8" ht="15" x14ac:dyDescent="0.25">
      <c r="A4" s="45"/>
      <c r="B4" s="46"/>
      <c r="C4" s="46"/>
      <c r="D4" s="47"/>
      <c r="E4" s="131" t="s">
        <v>27</v>
      </c>
      <c r="F4" s="132"/>
      <c r="G4" s="133"/>
      <c r="H4" s="48"/>
    </row>
    <row r="5" spans="1:8" ht="15" x14ac:dyDescent="0.25">
      <c r="A5" s="45"/>
      <c r="B5" s="125" t="s">
        <v>28</v>
      </c>
      <c r="C5" s="125" t="s">
        <v>29</v>
      </c>
      <c r="D5" s="125" t="s">
        <v>30</v>
      </c>
      <c r="E5" s="126" t="s">
        <v>19</v>
      </c>
      <c r="F5" s="127" t="s">
        <v>17</v>
      </c>
      <c r="G5" s="128" t="s">
        <v>16</v>
      </c>
      <c r="H5" s="48"/>
    </row>
    <row r="6" spans="1:8" ht="15" x14ac:dyDescent="0.25">
      <c r="A6" s="45"/>
      <c r="B6" s="82" t="s">
        <v>31</v>
      </c>
      <c r="C6" s="81" t="s">
        <v>36</v>
      </c>
      <c r="D6" s="84" t="s">
        <v>15</v>
      </c>
      <c r="E6" s="83" t="s">
        <v>32</v>
      </c>
      <c r="F6" s="85" t="s">
        <v>33</v>
      </c>
      <c r="G6" s="86" t="s">
        <v>34</v>
      </c>
      <c r="H6" s="48"/>
    </row>
    <row r="7" spans="1:8" x14ac:dyDescent="0.2">
      <c r="A7" s="49"/>
      <c r="B7" s="87" t="s">
        <v>37</v>
      </c>
      <c r="C7" s="91" t="s">
        <v>39</v>
      </c>
      <c r="D7" s="88" t="s">
        <v>38</v>
      </c>
      <c r="E7" s="89" t="s">
        <v>32</v>
      </c>
      <c r="F7" s="90" t="s">
        <v>33</v>
      </c>
      <c r="G7" s="92" t="s">
        <v>34</v>
      </c>
      <c r="H7" s="48"/>
    </row>
    <row r="8" spans="1:8" x14ac:dyDescent="0.2">
      <c r="A8" s="49"/>
      <c r="B8" s="49"/>
      <c r="C8" s="49"/>
      <c r="D8" s="51"/>
      <c r="E8" s="49"/>
      <c r="F8" s="49"/>
      <c r="G8" s="49"/>
      <c r="H8" s="48"/>
    </row>
    <row r="9" spans="1:8" x14ac:dyDescent="0.2">
      <c r="A9" s="52"/>
      <c r="B9" s="52"/>
      <c r="C9" s="52"/>
      <c r="D9" s="52"/>
      <c r="E9" s="52"/>
      <c r="F9" s="53"/>
      <c r="G9" s="53"/>
      <c r="H9" s="48"/>
    </row>
    <row r="10" spans="1:8" x14ac:dyDescent="0.2">
      <c r="A10" s="49"/>
      <c r="B10" s="49"/>
      <c r="C10" s="49"/>
      <c r="D10" s="51"/>
      <c r="E10" s="49"/>
      <c r="F10" s="53"/>
      <c r="G10" s="53"/>
      <c r="H10" s="48"/>
    </row>
    <row r="11" spans="1:8" ht="15" x14ac:dyDescent="0.25">
      <c r="A11" s="54"/>
      <c r="B11" s="49"/>
      <c r="C11" s="54"/>
      <c r="D11" s="51"/>
      <c r="E11" s="49"/>
      <c r="F11" s="47"/>
      <c r="G11" s="53"/>
      <c r="H11" s="45"/>
    </row>
    <row r="12" spans="1:8" ht="15" x14ac:dyDescent="0.25">
      <c r="A12" s="47"/>
      <c r="B12" s="53"/>
      <c r="C12" s="53"/>
      <c r="D12" s="53"/>
      <c r="E12" s="53"/>
      <c r="F12" s="54"/>
      <c r="G12" s="50"/>
      <c r="H12" s="45"/>
    </row>
    <row r="13" spans="1:8" ht="15" x14ac:dyDescent="0.25">
      <c r="A13" s="54"/>
      <c r="B13" s="49"/>
      <c r="C13" s="54"/>
      <c r="D13" s="51"/>
      <c r="E13" s="49"/>
      <c r="F13" s="54"/>
      <c r="G13" s="50"/>
      <c r="H13" s="45"/>
    </row>
    <row r="14" spans="1:8" ht="15" x14ac:dyDescent="0.25">
      <c r="A14" s="54"/>
      <c r="B14" s="49"/>
      <c r="C14" s="54"/>
      <c r="D14" s="51"/>
      <c r="E14" s="49"/>
      <c r="F14" s="54"/>
      <c r="G14" s="50"/>
      <c r="H14" s="45"/>
    </row>
    <row r="15" spans="1:8" x14ac:dyDescent="0.2">
      <c r="A15" s="134" t="s">
        <v>12</v>
      </c>
      <c r="B15" s="135"/>
      <c r="C15" s="135"/>
      <c r="D15" s="135"/>
      <c r="E15" s="135"/>
      <c r="F15" s="135"/>
      <c r="G15" s="135"/>
      <c r="H15" s="135"/>
    </row>
    <row r="16" spans="1:8" x14ac:dyDescent="0.2">
      <c r="A16" s="135"/>
      <c r="B16" s="135"/>
      <c r="C16" s="135"/>
      <c r="D16" s="135"/>
      <c r="E16" s="135"/>
      <c r="F16" s="135"/>
      <c r="G16" s="135"/>
      <c r="H16" s="135"/>
    </row>
    <row r="17" spans="1:8" x14ac:dyDescent="0.2">
      <c r="A17" s="135"/>
      <c r="B17" s="135"/>
      <c r="C17" s="135"/>
      <c r="D17" s="135"/>
      <c r="E17" s="135"/>
      <c r="F17" s="135"/>
      <c r="G17" s="135"/>
      <c r="H17" s="135"/>
    </row>
    <row r="18" spans="1:8" x14ac:dyDescent="0.2">
      <c r="A18" s="135"/>
      <c r="B18" s="135"/>
      <c r="C18" s="135"/>
      <c r="D18" s="135"/>
      <c r="E18" s="135"/>
      <c r="F18" s="135"/>
      <c r="G18" s="135"/>
      <c r="H18" s="135"/>
    </row>
    <row r="19" spans="1:8" x14ac:dyDescent="0.2">
      <c r="A19" s="135"/>
      <c r="B19" s="135"/>
      <c r="C19" s="135"/>
      <c r="D19" s="135"/>
      <c r="E19" s="135"/>
      <c r="F19" s="135"/>
      <c r="G19" s="135"/>
      <c r="H19" s="135"/>
    </row>
    <row r="20" spans="1:8" x14ac:dyDescent="0.2">
      <c r="A20" s="55"/>
      <c r="B20" s="56"/>
      <c r="C20" s="55"/>
      <c r="D20" s="57"/>
      <c r="E20" s="56"/>
      <c r="F20" s="58"/>
      <c r="G20" s="59"/>
      <c r="H20" s="60"/>
    </row>
    <row r="21" spans="1:8" x14ac:dyDescent="0.2">
      <c r="A21" s="55"/>
      <c r="B21" s="56"/>
      <c r="C21" s="55"/>
      <c r="D21" s="57"/>
      <c r="E21" s="56"/>
      <c r="F21" s="55"/>
      <c r="G21" s="61"/>
      <c r="H21" s="60"/>
    </row>
    <row r="22" spans="1:8" x14ac:dyDescent="0.2">
      <c r="A22" s="55"/>
      <c r="B22" s="61"/>
      <c r="C22" s="55"/>
      <c r="D22" s="57"/>
      <c r="E22" s="56"/>
      <c r="F22" s="55"/>
      <c r="G22" s="61"/>
      <c r="H22" s="60"/>
    </row>
    <row r="23" spans="1:8" x14ac:dyDescent="0.2">
      <c r="A23" s="55"/>
      <c r="B23" s="56"/>
      <c r="C23" s="55"/>
      <c r="D23" s="57"/>
      <c r="E23" s="56"/>
      <c r="F23" s="55"/>
      <c r="G23" s="61"/>
      <c r="H23" s="60"/>
    </row>
    <row r="24" spans="1:8" x14ac:dyDescent="0.2">
      <c r="A24" s="59"/>
      <c r="B24" s="59"/>
      <c r="C24" s="55"/>
      <c r="D24" s="57"/>
      <c r="E24" s="59"/>
      <c r="F24" s="55"/>
      <c r="G24" s="59"/>
      <c r="H24" s="60"/>
    </row>
    <row r="25" spans="1:8" x14ac:dyDescent="0.2">
      <c r="A25" s="62"/>
      <c r="B25" s="62"/>
      <c r="C25" s="55"/>
      <c r="D25" s="57"/>
      <c r="E25" s="62"/>
      <c r="F25" s="55"/>
      <c r="G25" s="63"/>
      <c r="H25" s="60"/>
    </row>
    <row r="26" spans="1:8" x14ac:dyDescent="0.2">
      <c r="A26" s="20"/>
      <c r="B26" s="20"/>
      <c r="C26" s="20"/>
      <c r="D26" s="20"/>
      <c r="E26" s="20"/>
      <c r="F26" s="20"/>
      <c r="G26" s="20"/>
      <c r="H26" s="60"/>
    </row>
    <row r="27" spans="1:8" x14ac:dyDescent="0.2">
      <c r="A27" s="20"/>
      <c r="B27" s="20"/>
      <c r="C27" s="20"/>
      <c r="D27" s="20"/>
      <c r="E27" s="20"/>
      <c r="F27" s="20"/>
      <c r="G27" s="20"/>
      <c r="H27" s="60"/>
    </row>
    <row r="28" spans="1:8" x14ac:dyDescent="0.2">
      <c r="A28" s="20"/>
      <c r="B28" s="20"/>
      <c r="C28" s="20"/>
      <c r="D28" s="20"/>
      <c r="E28" s="20"/>
      <c r="F28" s="20"/>
      <c r="G28" s="20"/>
      <c r="H28" s="60"/>
    </row>
    <row r="29" spans="1:8" ht="69" customHeight="1" x14ac:dyDescent="0.2">
      <c r="A29" s="136"/>
      <c r="B29" s="136"/>
      <c r="C29" s="136"/>
      <c r="D29" s="136"/>
      <c r="E29" s="136"/>
      <c r="F29" s="136"/>
      <c r="G29" s="136"/>
      <c r="H29" s="60"/>
    </row>
  </sheetData>
  <mergeCells count="4">
    <mergeCell ref="A1:H2"/>
    <mergeCell ref="E4:G4"/>
    <mergeCell ref="A15:H19"/>
    <mergeCell ref="A29:G29"/>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showGridLines="0" zoomScale="80" zoomScaleNormal="80" workbookViewId="0">
      <selection activeCell="C55" sqref="C55"/>
    </sheetView>
  </sheetViews>
  <sheetFormatPr defaultRowHeight="12.75" x14ac:dyDescent="0.2"/>
  <cols>
    <col min="1" max="1" width="6.85546875" bestFit="1" customWidth="1"/>
    <col min="2" max="2" width="6.85546875" customWidth="1"/>
    <col min="3" max="11" width="5" customWidth="1"/>
    <col min="12" max="20" width="5.5703125" bestFit="1" customWidth="1"/>
    <col min="21" max="21" width="6.42578125" customWidth="1"/>
    <col min="22" max="22" width="9.140625" style="5"/>
    <col min="23" max="31" width="4.5703125" style="5" customWidth="1"/>
    <col min="32" max="32" width="9.140625" style="5"/>
    <col min="33" max="41" width="4.5703125" style="5" customWidth="1"/>
  </cols>
  <sheetData>
    <row r="1" spans="1:42" ht="15.75" x14ac:dyDescent="0.25">
      <c r="A1" s="1"/>
      <c r="B1" s="2"/>
      <c r="C1" s="2"/>
      <c r="D1" s="2"/>
      <c r="E1" s="2"/>
      <c r="F1" s="2"/>
      <c r="G1" s="137" t="s">
        <v>50</v>
      </c>
      <c r="H1" s="137"/>
      <c r="I1" s="137"/>
      <c r="J1" s="137"/>
      <c r="K1" s="137"/>
      <c r="L1" s="137"/>
      <c r="M1" s="137"/>
      <c r="N1" s="137"/>
      <c r="O1" s="137"/>
      <c r="P1" s="137"/>
      <c r="Q1" s="137"/>
      <c r="R1" s="3"/>
      <c r="S1" s="4"/>
      <c r="T1" s="4"/>
      <c r="U1" s="4"/>
      <c r="V1" s="1"/>
    </row>
    <row r="2" spans="1:42" ht="15.75" x14ac:dyDescent="0.25">
      <c r="A2" s="1"/>
      <c r="B2" s="2"/>
      <c r="C2" s="2"/>
      <c r="D2" s="2"/>
      <c r="E2" s="2"/>
      <c r="F2" s="2"/>
      <c r="G2" s="137"/>
      <c r="H2" s="137"/>
      <c r="I2" s="137"/>
      <c r="J2" s="137"/>
      <c r="K2" s="137"/>
      <c r="L2" s="137"/>
      <c r="M2" s="137"/>
      <c r="N2" s="137"/>
      <c r="O2" s="137"/>
      <c r="P2" s="137"/>
      <c r="Q2" s="137"/>
      <c r="R2" s="3"/>
      <c r="S2" s="4"/>
      <c r="T2" s="4"/>
      <c r="U2" s="4"/>
      <c r="V2" s="1"/>
    </row>
    <row r="3" spans="1:42" ht="15.75" x14ac:dyDescent="0.25">
      <c r="A3" s="1"/>
      <c r="B3" s="2"/>
      <c r="C3" s="2"/>
      <c r="D3" s="2"/>
      <c r="E3" s="2"/>
      <c r="F3" s="2"/>
      <c r="G3" s="137"/>
      <c r="H3" s="137"/>
      <c r="I3" s="137"/>
      <c r="J3" s="137"/>
      <c r="K3" s="137"/>
      <c r="L3" s="137"/>
      <c r="M3" s="137"/>
      <c r="N3" s="137"/>
      <c r="O3" s="137"/>
      <c r="P3" s="137"/>
      <c r="Q3" s="137"/>
      <c r="R3" s="3"/>
      <c r="S3" s="4"/>
      <c r="T3" s="4"/>
      <c r="U3" s="4"/>
      <c r="V3" s="1"/>
    </row>
    <row r="4" spans="1:42" ht="15" x14ac:dyDescent="0.25">
      <c r="A4" s="1"/>
      <c r="B4" s="6"/>
      <c r="C4" s="6"/>
      <c r="D4" s="6"/>
      <c r="E4" s="6"/>
      <c r="F4" s="6"/>
      <c r="G4" s="6"/>
      <c r="H4" s="6"/>
      <c r="I4" s="6"/>
      <c r="J4" s="6"/>
      <c r="K4" s="6"/>
      <c r="L4" s="6"/>
      <c r="M4" s="6"/>
      <c r="N4" s="6"/>
      <c r="O4" s="6"/>
      <c r="P4" s="6"/>
      <c r="Q4" s="6"/>
      <c r="R4" s="6"/>
      <c r="S4" s="6"/>
      <c r="T4" s="6"/>
      <c r="U4" s="6"/>
      <c r="V4" s="1"/>
    </row>
    <row r="5" spans="1:42" ht="15.75" customHeight="1" x14ac:dyDescent="0.25">
      <c r="B5" s="1"/>
      <c r="C5" s="138" t="s">
        <v>35</v>
      </c>
      <c r="D5" s="139"/>
      <c r="E5" s="139"/>
      <c r="F5" s="139"/>
      <c r="G5" s="139"/>
      <c r="H5" s="139"/>
      <c r="I5" s="139"/>
      <c r="J5" s="139"/>
      <c r="K5" s="139"/>
      <c r="L5" s="139"/>
      <c r="M5" s="139"/>
      <c r="N5" s="139"/>
      <c r="O5" s="139"/>
      <c r="P5" s="139"/>
      <c r="Q5" s="139"/>
      <c r="R5" s="139"/>
      <c r="S5" s="139"/>
      <c r="T5" s="140"/>
      <c r="U5" s="7"/>
      <c r="V5" s="7"/>
      <c r="W5" s="3"/>
      <c r="AP5" s="5"/>
    </row>
    <row r="6" spans="1:42" ht="15.75" customHeight="1" x14ac:dyDescent="0.25">
      <c r="B6" s="1"/>
      <c r="C6" s="148" t="s">
        <v>0</v>
      </c>
      <c r="D6" s="149"/>
      <c r="E6" s="149"/>
      <c r="F6" s="149"/>
      <c r="G6" s="149"/>
      <c r="H6" s="149"/>
      <c r="I6" s="149"/>
      <c r="J6" s="149"/>
      <c r="K6" s="150"/>
      <c r="L6" s="145" t="s">
        <v>1</v>
      </c>
      <c r="M6" s="146"/>
      <c r="N6" s="146"/>
      <c r="O6" s="146"/>
      <c r="P6" s="146"/>
      <c r="Q6" s="146"/>
      <c r="R6" s="146"/>
      <c r="S6" s="146"/>
      <c r="T6" s="147"/>
      <c r="U6" s="7"/>
      <c r="V6" s="7"/>
      <c r="W6" s="1"/>
      <c r="AP6" s="5"/>
    </row>
    <row r="7" spans="1:42" ht="15" x14ac:dyDescent="0.25">
      <c r="B7" s="1"/>
      <c r="C7" s="64" t="s">
        <v>2</v>
      </c>
      <c r="D7" s="72" t="s">
        <v>3</v>
      </c>
      <c r="E7" s="73" t="s">
        <v>4</v>
      </c>
      <c r="F7" s="74" t="s">
        <v>5</v>
      </c>
      <c r="G7" s="74" t="s">
        <v>6</v>
      </c>
      <c r="H7" s="75" t="s">
        <v>7</v>
      </c>
      <c r="I7" s="75" t="s">
        <v>8</v>
      </c>
      <c r="J7" s="75" t="s">
        <v>9</v>
      </c>
      <c r="K7" s="75" t="s">
        <v>10</v>
      </c>
      <c r="L7" s="67" t="s">
        <v>2</v>
      </c>
      <c r="M7" s="70" t="s">
        <v>3</v>
      </c>
      <c r="N7" s="71" t="s">
        <v>4</v>
      </c>
      <c r="O7" s="71" t="s">
        <v>5</v>
      </c>
      <c r="P7" s="71" t="s">
        <v>6</v>
      </c>
      <c r="Q7" s="70" t="s">
        <v>7</v>
      </c>
      <c r="R7" s="70" t="s">
        <v>8</v>
      </c>
      <c r="S7" s="70" t="s">
        <v>9</v>
      </c>
      <c r="T7" s="70" t="s">
        <v>10</v>
      </c>
      <c r="U7" s="1"/>
      <c r="AO7"/>
    </row>
    <row r="8" spans="1:42" ht="15" x14ac:dyDescent="0.25">
      <c r="B8" s="1"/>
      <c r="C8" s="65">
        <v>24</v>
      </c>
      <c r="D8" s="9">
        <f>'Front Data'!D29</f>
        <v>22.003457200739316</v>
      </c>
      <c r="E8" s="8">
        <f>'Front Data'!J29</f>
        <v>21.786619979823833</v>
      </c>
      <c r="F8" s="8">
        <f>'Front Data'!P29</f>
        <v>21.746564793859751</v>
      </c>
      <c r="G8" s="8">
        <f>'Front Data'!V29</f>
        <v>21.591854655536881</v>
      </c>
      <c r="H8" s="9">
        <f>'Front Data'!AB29</f>
        <v>21.089208468442578</v>
      </c>
      <c r="I8" s="9">
        <f>'Front Data'!AH29</f>
        <v>20.615486630020868</v>
      </c>
      <c r="J8" s="9">
        <f>'Front Data'!AN29</f>
        <v>20.300498331317296</v>
      </c>
      <c r="K8" s="9">
        <f>'Front Data'!AT29</f>
        <v>20.092789901992205</v>
      </c>
      <c r="L8" s="68">
        <v>24</v>
      </c>
      <c r="M8" s="14">
        <f>D8*55.9</f>
        <v>1229.9932575213277</v>
      </c>
      <c r="N8" s="14">
        <f t="shared" ref="N8:T11" si="0">E8*55.9</f>
        <v>1217.8720568721521</v>
      </c>
      <c r="O8" s="14">
        <f t="shared" si="0"/>
        <v>1215.63297197676</v>
      </c>
      <c r="P8" s="14">
        <f t="shared" si="0"/>
        <v>1206.9846752445117</v>
      </c>
      <c r="Q8" s="14">
        <f t="shared" si="0"/>
        <v>1178.88675338594</v>
      </c>
      <c r="R8" s="14">
        <f t="shared" si="0"/>
        <v>1152.4057026181665</v>
      </c>
      <c r="S8" s="14">
        <f t="shared" si="0"/>
        <v>1134.7978567206369</v>
      </c>
      <c r="T8" s="14">
        <f t="shared" si="0"/>
        <v>1123.1869555213643</v>
      </c>
      <c r="U8" s="1"/>
      <c r="V8" s="10"/>
      <c r="W8" s="11"/>
      <c r="X8" s="10"/>
      <c r="Y8" s="10"/>
      <c r="Z8" s="10"/>
      <c r="AA8" s="10"/>
      <c r="AB8" s="10"/>
      <c r="AC8" s="10"/>
      <c r="AD8" s="10"/>
      <c r="AE8" s="10"/>
      <c r="AF8" s="10"/>
      <c r="AG8" s="10"/>
      <c r="AH8" s="10"/>
      <c r="AI8" s="10"/>
      <c r="AJ8" s="10"/>
      <c r="AK8" s="10"/>
      <c r="AL8" s="10"/>
      <c r="AM8" s="10"/>
      <c r="AN8" s="10"/>
      <c r="AO8" s="10"/>
    </row>
    <row r="9" spans="1:42" ht="15" x14ac:dyDescent="0.25">
      <c r="B9" s="1"/>
      <c r="C9" s="65">
        <v>22</v>
      </c>
      <c r="D9" s="13">
        <f>'Front Data'!D56</f>
        <v>21.901204304434881</v>
      </c>
      <c r="E9" s="12">
        <f>'Front Data'!J56</f>
        <v>21.506986579794724</v>
      </c>
      <c r="F9" s="12">
        <f>'Front Data'!P56</f>
        <v>21.51886738206359</v>
      </c>
      <c r="G9" s="12">
        <f>'Front Data'!V56</f>
        <v>21.511193119367686</v>
      </c>
      <c r="H9" s="13">
        <f>'Front Data'!AB56</f>
        <v>21.019124161903502</v>
      </c>
      <c r="I9" s="13">
        <f>'Front Data'!AH56</f>
        <v>20.60576376121384</v>
      </c>
      <c r="J9" s="13">
        <f>'Front Data'!AN56</f>
        <v>20.530624161060466</v>
      </c>
      <c r="K9" s="13">
        <f>'Front Data'!AT56</f>
        <v>20.470538966719594</v>
      </c>
      <c r="L9" s="68">
        <v>22</v>
      </c>
      <c r="M9" s="14">
        <f>D9*55.9</f>
        <v>1224.2773206179097</v>
      </c>
      <c r="N9" s="14">
        <f t="shared" si="0"/>
        <v>1202.240549810525</v>
      </c>
      <c r="O9" s="14">
        <f t="shared" si="0"/>
        <v>1202.9046866573547</v>
      </c>
      <c r="P9" s="14">
        <f t="shared" si="0"/>
        <v>1202.4756953726537</v>
      </c>
      <c r="Q9" s="14">
        <f t="shared" si="0"/>
        <v>1174.9690406504058</v>
      </c>
      <c r="R9" s="14">
        <f t="shared" si="0"/>
        <v>1151.8621942518537</v>
      </c>
      <c r="S9" s="14">
        <f t="shared" si="0"/>
        <v>1147.66189060328</v>
      </c>
      <c r="T9" s="14">
        <f t="shared" si="0"/>
        <v>1144.3031282396253</v>
      </c>
      <c r="U9" s="1"/>
      <c r="V9" s="10"/>
      <c r="W9" s="10"/>
      <c r="X9" s="10"/>
      <c r="Y9" s="10"/>
      <c r="Z9" s="10"/>
      <c r="AA9" s="10"/>
      <c r="AB9" s="10"/>
      <c r="AC9" s="10"/>
      <c r="AD9" s="15"/>
      <c r="AE9" s="15"/>
      <c r="AF9" s="15"/>
      <c r="AG9" s="15"/>
      <c r="AH9" s="15"/>
      <c r="AI9" s="15"/>
      <c r="AJ9" s="15"/>
      <c r="AK9" s="15"/>
      <c r="AL9" s="15"/>
      <c r="AM9" s="15"/>
      <c r="AN9"/>
      <c r="AO9"/>
    </row>
    <row r="10" spans="1:42" ht="15" x14ac:dyDescent="0.25">
      <c r="B10" s="1"/>
      <c r="C10" s="65">
        <v>20</v>
      </c>
      <c r="D10" s="17">
        <f>'Front Data'!D83</f>
        <v>20.480767639461607</v>
      </c>
      <c r="E10" s="16">
        <f>'Front Data'!J83</f>
        <v>20.480767639461607</v>
      </c>
      <c r="F10" s="16">
        <f>'Front Data'!P83</f>
        <v>20.301096903065268</v>
      </c>
      <c r="G10" s="16">
        <f>'Front Data'!V83</f>
        <v>20.021376742141133</v>
      </c>
      <c r="H10" s="17">
        <f>'Front Data'!AB83</f>
        <v>19.57673276054949</v>
      </c>
      <c r="I10" s="17">
        <f>'Front Data'!AH83</f>
        <v>19.423114733102217</v>
      </c>
      <c r="J10" s="17">
        <f>'Front Data'!AN83</f>
        <v>19.728078958964399</v>
      </c>
      <c r="K10" s="17">
        <f>'Front Data'!AT83</f>
        <v>19.443365349654702</v>
      </c>
      <c r="L10" s="68">
        <v>20</v>
      </c>
      <c r="M10" s="14">
        <f>D10*55.9</f>
        <v>1144.8749110459039</v>
      </c>
      <c r="N10" s="14">
        <f t="shared" si="0"/>
        <v>1144.8749110459039</v>
      </c>
      <c r="O10" s="14">
        <f t="shared" si="0"/>
        <v>1134.8313168813484</v>
      </c>
      <c r="P10" s="14">
        <f t="shared" si="0"/>
        <v>1119.1949598856893</v>
      </c>
      <c r="Q10" s="14">
        <f t="shared" si="0"/>
        <v>1094.3393613147164</v>
      </c>
      <c r="R10" s="14">
        <f t="shared" si="0"/>
        <v>1085.7521135804138</v>
      </c>
      <c r="S10" s="14">
        <f t="shared" si="0"/>
        <v>1102.7996138061098</v>
      </c>
      <c r="T10" s="14">
        <f t="shared" si="0"/>
        <v>1086.8841230456978</v>
      </c>
      <c r="U10" s="1"/>
      <c r="V10" s="18"/>
      <c r="W10" s="18"/>
      <c r="X10" s="18"/>
      <c r="Y10" s="18"/>
      <c r="Z10" s="18"/>
      <c r="AA10" s="18"/>
      <c r="AB10" s="18"/>
      <c r="AC10" s="18"/>
      <c r="AD10" s="19"/>
      <c r="AE10" s="20"/>
      <c r="AF10" s="20"/>
      <c r="AG10" s="20"/>
      <c r="AH10" s="20"/>
      <c r="AI10" s="20"/>
      <c r="AJ10" s="20"/>
      <c r="AK10" s="20"/>
      <c r="AL10" s="20"/>
      <c r="AM10" s="20"/>
      <c r="AN10"/>
      <c r="AO10"/>
    </row>
    <row r="11" spans="1:42" ht="15" x14ac:dyDescent="0.25">
      <c r="B11" s="1"/>
      <c r="C11" s="66">
        <v>18</v>
      </c>
      <c r="D11" s="9">
        <f>'Front Data'!D110</f>
        <v>19.269409179282487</v>
      </c>
      <c r="E11" s="8">
        <f>'Front Data'!J110</f>
        <v>19.335184017108002</v>
      </c>
      <c r="F11" s="8">
        <f>'Front Data'!P110</f>
        <v>19.039336302286394</v>
      </c>
      <c r="G11" s="8">
        <f>'Front Data'!V110</f>
        <v>18.909993020895261</v>
      </c>
      <c r="H11" s="9">
        <f>'Front Data'!AB110</f>
        <v>18.432690715316326</v>
      </c>
      <c r="I11" s="9">
        <f>'Front Data'!AH110</f>
        <v>18.229287574923411</v>
      </c>
      <c r="J11" s="9">
        <f>'Front Data'!AN110</f>
        <v>17.711408190245116</v>
      </c>
      <c r="K11" s="9">
        <f>'Front Data'!AT110</f>
        <v>17.89163915145053</v>
      </c>
      <c r="L11" s="69">
        <v>18</v>
      </c>
      <c r="M11" s="14">
        <f>D11*55.9</f>
        <v>1077.159973121891</v>
      </c>
      <c r="N11" s="14">
        <f t="shared" si="0"/>
        <v>1080.8367865563373</v>
      </c>
      <c r="O11" s="14">
        <f t="shared" si="0"/>
        <v>1064.2988992978094</v>
      </c>
      <c r="P11" s="14">
        <f t="shared" si="0"/>
        <v>1057.0686098680451</v>
      </c>
      <c r="Q11" s="14">
        <f t="shared" si="0"/>
        <v>1030.3874109861827</v>
      </c>
      <c r="R11" s="14">
        <f t="shared" si="0"/>
        <v>1019.0171754382187</v>
      </c>
      <c r="S11" s="14">
        <f t="shared" si="0"/>
        <v>990.06771783470197</v>
      </c>
      <c r="T11" s="14">
        <f t="shared" si="0"/>
        <v>1000.1426285660846</v>
      </c>
      <c r="U11" s="1"/>
      <c r="V11" s="21"/>
      <c r="W11" s="21"/>
      <c r="X11" s="21"/>
      <c r="Y11" s="21"/>
      <c r="Z11" s="21"/>
      <c r="AA11" s="21"/>
      <c r="AB11" s="21"/>
      <c r="AC11" s="21"/>
      <c r="AD11" s="22"/>
      <c r="AE11" s="23"/>
      <c r="AF11" s="23"/>
      <c r="AG11" s="23"/>
      <c r="AH11" s="23"/>
      <c r="AI11" s="23"/>
      <c r="AJ11" s="23"/>
      <c r="AK11" s="23"/>
      <c r="AL11" s="23"/>
      <c r="AM11" s="23"/>
      <c r="AN11"/>
      <c r="AO11"/>
    </row>
    <row r="12" spans="1:42" ht="15" x14ac:dyDescent="0.25">
      <c r="A12" s="1"/>
      <c r="B12" s="24"/>
      <c r="C12" s="24"/>
      <c r="D12" s="24"/>
      <c r="E12" s="24"/>
      <c r="F12" s="24"/>
      <c r="G12" s="24"/>
      <c r="H12" s="24"/>
      <c r="I12" s="24"/>
      <c r="J12" s="24"/>
      <c r="K12" s="24"/>
      <c r="L12" s="24"/>
      <c r="M12" s="24"/>
      <c r="N12" s="24"/>
      <c r="O12" s="24"/>
      <c r="P12" s="24"/>
      <c r="Q12" s="24"/>
      <c r="R12" s="24"/>
      <c r="S12" s="24"/>
      <c r="T12" s="24"/>
      <c r="U12" s="24"/>
      <c r="V12" s="1"/>
      <c r="W12" s="21"/>
      <c r="X12" s="21"/>
      <c r="Y12" s="21"/>
      <c r="Z12" s="21"/>
      <c r="AA12" s="21"/>
      <c r="AB12" s="21"/>
      <c r="AC12" s="21"/>
      <c r="AD12" s="21"/>
      <c r="AE12" s="22"/>
      <c r="AF12" s="23"/>
      <c r="AG12" s="23"/>
      <c r="AH12" s="23"/>
      <c r="AI12" s="23"/>
      <c r="AJ12" s="23"/>
      <c r="AK12" s="23"/>
      <c r="AL12" s="23"/>
      <c r="AM12" s="23"/>
      <c r="AN12" s="23"/>
      <c r="AO12"/>
    </row>
    <row r="13" spans="1:42" x14ac:dyDescent="0.2">
      <c r="B13" s="6"/>
      <c r="C13" s="6"/>
      <c r="D13" s="6"/>
      <c r="E13" s="6"/>
      <c r="F13" s="6"/>
      <c r="G13" s="6"/>
      <c r="H13" s="6"/>
      <c r="I13" s="6"/>
      <c r="J13" s="6"/>
      <c r="K13" s="6"/>
      <c r="L13" s="6"/>
      <c r="M13" s="6"/>
      <c r="N13" s="6"/>
      <c r="O13" s="6"/>
      <c r="P13" s="6"/>
      <c r="Q13" s="6"/>
      <c r="R13" s="6"/>
      <c r="S13" s="6"/>
      <c r="T13" s="6"/>
      <c r="U13" s="6"/>
      <c r="V13"/>
      <c r="W13"/>
      <c r="X13"/>
      <c r="Y13"/>
      <c r="Z13"/>
      <c r="AA13"/>
      <c r="AB13"/>
      <c r="AC13"/>
      <c r="AD13"/>
      <c r="AE13"/>
      <c r="AF13"/>
      <c r="AG13"/>
      <c r="AH13"/>
      <c r="AI13"/>
      <c r="AJ13"/>
      <c r="AK13"/>
      <c r="AL13"/>
      <c r="AM13"/>
      <c r="AN13"/>
      <c r="AO13"/>
    </row>
    <row r="14" spans="1:42" ht="16.5" customHeight="1" x14ac:dyDescent="0.2">
      <c r="C14" s="138" t="s">
        <v>49</v>
      </c>
      <c r="D14" s="139"/>
      <c r="E14" s="139"/>
      <c r="F14" s="139"/>
      <c r="G14" s="139"/>
      <c r="H14" s="139"/>
      <c r="I14" s="139"/>
      <c r="J14" s="139"/>
      <c r="K14" s="139"/>
      <c r="L14" s="139"/>
      <c r="M14" s="139"/>
      <c r="N14" s="139"/>
      <c r="O14" s="139"/>
      <c r="P14" s="139"/>
      <c r="Q14" s="139"/>
      <c r="R14" s="139"/>
      <c r="S14" s="139"/>
      <c r="T14" s="140"/>
      <c r="U14" s="107"/>
      <c r="V14"/>
      <c r="W14"/>
      <c r="X14"/>
      <c r="Y14"/>
      <c r="Z14"/>
      <c r="AA14"/>
      <c r="AB14"/>
      <c r="AC14"/>
      <c r="AD14"/>
      <c r="AE14"/>
      <c r="AF14"/>
      <c r="AG14"/>
      <c r="AH14"/>
      <c r="AI14"/>
      <c r="AJ14"/>
      <c r="AK14"/>
      <c r="AL14"/>
      <c r="AM14"/>
      <c r="AN14"/>
      <c r="AO14"/>
    </row>
    <row r="15" spans="1:42" ht="16.5" customHeight="1" x14ac:dyDescent="0.25">
      <c r="C15" s="148" t="s">
        <v>0</v>
      </c>
      <c r="D15" s="149"/>
      <c r="E15" s="149"/>
      <c r="F15" s="149"/>
      <c r="G15" s="149"/>
      <c r="H15" s="149"/>
      <c r="I15" s="149"/>
      <c r="J15" s="149"/>
      <c r="K15" s="150"/>
      <c r="L15" s="145" t="s">
        <v>1</v>
      </c>
      <c r="M15" s="146"/>
      <c r="N15" s="146"/>
      <c r="O15" s="146"/>
      <c r="P15" s="146"/>
      <c r="Q15" s="146"/>
      <c r="R15" s="146"/>
      <c r="S15" s="146"/>
      <c r="T15" s="147"/>
      <c r="V15"/>
      <c r="W15"/>
      <c r="X15"/>
      <c r="Y15"/>
      <c r="Z15"/>
      <c r="AA15"/>
      <c r="AB15"/>
      <c r="AC15"/>
      <c r="AD15"/>
      <c r="AE15"/>
      <c r="AF15"/>
      <c r="AG15"/>
      <c r="AH15"/>
      <c r="AI15"/>
      <c r="AJ15"/>
      <c r="AK15"/>
      <c r="AL15"/>
      <c r="AM15"/>
      <c r="AN15"/>
      <c r="AO15"/>
    </row>
    <row r="16" spans="1:42" ht="15" x14ac:dyDescent="0.25">
      <c r="C16" s="64" t="s">
        <v>2</v>
      </c>
      <c r="D16" s="72" t="s">
        <v>3</v>
      </c>
      <c r="E16" s="73" t="s">
        <v>4</v>
      </c>
      <c r="F16" s="74" t="s">
        <v>5</v>
      </c>
      <c r="G16" s="74" t="s">
        <v>6</v>
      </c>
      <c r="H16" s="75" t="s">
        <v>7</v>
      </c>
      <c r="I16" s="75" t="s">
        <v>8</v>
      </c>
      <c r="J16" s="75" t="s">
        <v>9</v>
      </c>
      <c r="K16" s="75" t="s">
        <v>10</v>
      </c>
      <c r="L16" s="67" t="s">
        <v>2</v>
      </c>
      <c r="M16" s="70" t="s">
        <v>3</v>
      </c>
      <c r="N16" s="71" t="s">
        <v>4</v>
      </c>
      <c r="O16" s="71" t="s">
        <v>5</v>
      </c>
      <c r="P16" s="71" t="s">
        <v>6</v>
      </c>
      <c r="Q16" s="70" t="s">
        <v>7</v>
      </c>
      <c r="R16" s="70" t="s">
        <v>8</v>
      </c>
      <c r="S16" s="70" t="s">
        <v>9</v>
      </c>
      <c r="T16" s="70" t="s">
        <v>10</v>
      </c>
      <c r="V16"/>
      <c r="W16"/>
      <c r="X16"/>
      <c r="Y16"/>
      <c r="Z16"/>
      <c r="AA16"/>
      <c r="AB16"/>
      <c r="AC16"/>
      <c r="AD16"/>
      <c r="AE16"/>
      <c r="AF16"/>
      <c r="AG16"/>
      <c r="AH16"/>
      <c r="AI16"/>
      <c r="AJ16"/>
      <c r="AK16"/>
      <c r="AL16"/>
      <c r="AM16"/>
      <c r="AN16"/>
      <c r="AO16"/>
    </row>
    <row r="17" spans="1:41" ht="15" x14ac:dyDescent="0.25">
      <c r="C17" s="65">
        <v>24</v>
      </c>
      <c r="D17" s="9">
        <f>'Rear Data'!D28</f>
        <v>26.873736762616183</v>
      </c>
      <c r="E17" s="8">
        <f>'Rear Data'!J28</f>
        <v>26.930993988239656</v>
      </c>
      <c r="F17" s="8">
        <f>'Rear Data'!P28</f>
        <v>26.718339200415191</v>
      </c>
      <c r="G17" s="8">
        <f>'Rear Data'!V28</f>
        <v>26.765765675078679</v>
      </c>
      <c r="H17" s="9">
        <f>'Rear Data'!AB28</f>
        <v>26.57568047632456</v>
      </c>
      <c r="I17" s="9">
        <f>'Rear Data'!AH28</f>
        <v>26.617286876944643</v>
      </c>
      <c r="J17" s="9">
        <f>'Rear Data'!AN28</f>
        <v>26.394355869317799</v>
      </c>
      <c r="K17" s="9">
        <f>'Rear Data'!AT28</f>
        <v>26.425331724115932</v>
      </c>
      <c r="L17" s="68">
        <f t="shared" ref="L17:L20" si="1">C17</f>
        <v>24</v>
      </c>
      <c r="M17" s="14">
        <f t="shared" ref="M17:T20" si="2">D17*25.4*2.205</f>
        <v>1505.1173748638446</v>
      </c>
      <c r="N17" s="14">
        <f t="shared" si="2"/>
        <v>1508.3241802993384</v>
      </c>
      <c r="O17" s="14">
        <f t="shared" si="2"/>
        <v>1496.4140235976533</v>
      </c>
      <c r="P17" s="14">
        <f t="shared" si="2"/>
        <v>1499.0702381641315</v>
      </c>
      <c r="Q17" s="14">
        <f t="shared" si="2"/>
        <v>1488.4241364375096</v>
      </c>
      <c r="R17" s="14">
        <f t="shared" si="2"/>
        <v>1490.7543861170386</v>
      </c>
      <c r="S17" s="14">
        <f t="shared" si="2"/>
        <v>1478.268689172882</v>
      </c>
      <c r="T17" s="14">
        <f t="shared" si="2"/>
        <v>1480.003553872561</v>
      </c>
      <c r="V17"/>
      <c r="W17"/>
      <c r="X17"/>
      <c r="Y17"/>
      <c r="Z17"/>
      <c r="AA17"/>
      <c r="AB17"/>
      <c r="AC17"/>
      <c r="AD17"/>
      <c r="AE17"/>
      <c r="AF17"/>
      <c r="AG17"/>
      <c r="AH17"/>
      <c r="AI17"/>
      <c r="AJ17"/>
      <c r="AK17"/>
      <c r="AL17"/>
      <c r="AM17"/>
      <c r="AN17"/>
      <c r="AO17"/>
    </row>
    <row r="18" spans="1:41" ht="15" x14ac:dyDescent="0.25">
      <c r="C18" s="65">
        <v>22</v>
      </c>
      <c r="D18" s="13">
        <f>'Rear Data'!D54</f>
        <v>25.304883105125519</v>
      </c>
      <c r="E18" s="12">
        <f>'Rear Data'!J54</f>
        <v>25.302217754743133</v>
      </c>
      <c r="F18" s="12">
        <f>'Rear Data'!P54</f>
        <v>25.101874198896226</v>
      </c>
      <c r="G18" s="12">
        <f>'Rear Data'!V54</f>
        <v>25.031863481812426</v>
      </c>
      <c r="H18" s="13">
        <f>'Rear Data'!AB54</f>
        <v>24.99539077600215</v>
      </c>
      <c r="I18" s="13">
        <f>'Rear Data'!AH54</f>
        <v>24.712212867701989</v>
      </c>
      <c r="J18" s="13">
        <f>'Rear Data'!AN54</f>
        <v>24.552095248901757</v>
      </c>
      <c r="K18" s="13">
        <f>'Rear Data'!AT54</f>
        <v>22.341743616868772</v>
      </c>
      <c r="L18" s="68">
        <f t="shared" si="1"/>
        <v>22</v>
      </c>
      <c r="M18" s="14">
        <f t="shared" si="2"/>
        <v>1417.2505880687647</v>
      </c>
      <c r="N18" s="14">
        <f t="shared" si="2"/>
        <v>1417.1013097898986</v>
      </c>
      <c r="O18" s="14">
        <f t="shared" si="2"/>
        <v>1405.8806682575807</v>
      </c>
      <c r="P18" s="14">
        <f t="shared" si="2"/>
        <v>1401.9595780258685</v>
      </c>
      <c r="Q18" s="14">
        <f t="shared" si="2"/>
        <v>1399.9168511915525</v>
      </c>
      <c r="R18" s="14">
        <f t="shared" si="2"/>
        <v>1384.0569060813853</v>
      </c>
      <c r="S18" s="14">
        <f t="shared" si="2"/>
        <v>1375.0891986052409</v>
      </c>
      <c r="T18" s="14">
        <f t="shared" si="2"/>
        <v>1251.2940347499693</v>
      </c>
      <c r="V18"/>
      <c r="W18"/>
      <c r="X18"/>
      <c r="Y18"/>
      <c r="Z18"/>
      <c r="AA18"/>
      <c r="AB18"/>
      <c r="AC18"/>
      <c r="AD18"/>
      <c r="AE18"/>
      <c r="AF18"/>
      <c r="AG18"/>
      <c r="AH18"/>
      <c r="AI18"/>
      <c r="AJ18"/>
      <c r="AK18"/>
      <c r="AL18"/>
      <c r="AM18"/>
      <c r="AN18"/>
      <c r="AO18"/>
    </row>
    <row r="19" spans="1:41" ht="15" x14ac:dyDescent="0.25">
      <c r="C19" s="65">
        <v>20</v>
      </c>
      <c r="D19" s="17">
        <f>'Rear Data'!D80</f>
        <v>23.633077650331227</v>
      </c>
      <c r="E19" s="16">
        <f>'Rear Data'!J80</f>
        <v>23.613673496483326</v>
      </c>
      <c r="F19" s="16">
        <f>'Rear Data'!P80</f>
        <v>23.552076837139275</v>
      </c>
      <c r="G19" s="16">
        <f>'Rear Data'!V80</f>
        <v>23.513894915784341</v>
      </c>
      <c r="H19" s="17">
        <f>'Rear Data'!AB80</f>
        <v>23.520328183215938</v>
      </c>
      <c r="I19" s="17">
        <f>'Rear Data'!AH80</f>
        <v>23.140677517290708</v>
      </c>
      <c r="J19" s="17">
        <f>'Rear Data'!AN80</f>
        <v>20.849959556207644</v>
      </c>
      <c r="K19" s="17">
        <f>'Rear Data'!AT80</f>
        <v>20.619663092878149</v>
      </c>
      <c r="L19" s="68">
        <f t="shared" si="1"/>
        <v>20</v>
      </c>
      <c r="M19" s="14">
        <f t="shared" si="2"/>
        <v>1323.6177799621012</v>
      </c>
      <c r="N19" s="14">
        <f t="shared" si="2"/>
        <v>1322.5310115175416</v>
      </c>
      <c r="O19" s="14">
        <f t="shared" si="2"/>
        <v>1319.0811674176593</v>
      </c>
      <c r="P19" s="14">
        <f t="shared" si="2"/>
        <v>1316.9427125483335</v>
      </c>
      <c r="Q19" s="14">
        <f t="shared" si="2"/>
        <v>1317.303020557375</v>
      </c>
      <c r="R19" s="14">
        <f t="shared" si="2"/>
        <v>1296.0399257109007</v>
      </c>
      <c r="S19" s="14">
        <f t="shared" si="2"/>
        <v>1167.7436848645214</v>
      </c>
      <c r="T19" s="14">
        <f t="shared" si="2"/>
        <v>1154.8454708428264</v>
      </c>
      <c r="V19"/>
      <c r="W19"/>
      <c r="X19"/>
      <c r="Y19"/>
      <c r="Z19"/>
      <c r="AA19"/>
      <c r="AB19"/>
      <c r="AC19"/>
      <c r="AD19"/>
      <c r="AE19"/>
      <c r="AF19"/>
      <c r="AG19"/>
      <c r="AH19"/>
      <c r="AI19"/>
      <c r="AJ19"/>
      <c r="AK19"/>
      <c r="AL19"/>
      <c r="AM19"/>
      <c r="AN19"/>
      <c r="AO19"/>
    </row>
    <row r="20" spans="1:41" ht="15" x14ac:dyDescent="0.25">
      <c r="C20" s="66">
        <v>18</v>
      </c>
      <c r="D20" s="9">
        <f>'Rear Data'!D106</f>
        <v>22.108443882886966</v>
      </c>
      <c r="E20" s="8">
        <f>'Rear Data'!J106</f>
        <v>21.572601490095849</v>
      </c>
      <c r="F20" s="8">
        <f>'Rear Data'!P106</f>
        <v>21.603139876767134</v>
      </c>
      <c r="G20" s="8">
        <f>'Rear Data'!V106</f>
        <v>21.607276882973814</v>
      </c>
      <c r="H20" s="9">
        <f>'Rear Data'!AB106</f>
        <v>21.60801201156676</v>
      </c>
      <c r="I20" s="9">
        <f>'Rear Data'!AH106</f>
        <v>21.335115099319488</v>
      </c>
      <c r="J20" s="9">
        <f>'Rear Data'!AN106</f>
        <v>21.080339334798104</v>
      </c>
      <c r="K20" s="9">
        <f>'Rear Data'!AT106</f>
        <v>19.557413129238185</v>
      </c>
      <c r="L20" s="69">
        <f t="shared" si="1"/>
        <v>18</v>
      </c>
      <c r="M20" s="14">
        <f t="shared" si="2"/>
        <v>1238.2276165488504</v>
      </c>
      <c r="N20" s="14">
        <f t="shared" si="2"/>
        <v>1208.2166916557981</v>
      </c>
      <c r="O20" s="14">
        <f t="shared" si="2"/>
        <v>1209.9270550780968</v>
      </c>
      <c r="P20" s="14">
        <f t="shared" si="2"/>
        <v>1210.1587563847143</v>
      </c>
      <c r="Q20" s="14">
        <f t="shared" si="2"/>
        <v>1210.1999287318195</v>
      </c>
      <c r="R20" s="14">
        <f t="shared" si="2"/>
        <v>1194.9157913675865</v>
      </c>
      <c r="S20" s="14">
        <f t="shared" si="2"/>
        <v>1180.6465651240374</v>
      </c>
      <c r="T20" s="14">
        <f t="shared" si="2"/>
        <v>1095.3520371292429</v>
      </c>
      <c r="V20"/>
      <c r="W20"/>
      <c r="X20"/>
      <c r="Y20"/>
      <c r="Z20"/>
      <c r="AA20"/>
      <c r="AB20"/>
      <c r="AC20"/>
      <c r="AD20"/>
      <c r="AE20"/>
      <c r="AF20"/>
      <c r="AG20"/>
      <c r="AH20"/>
      <c r="AI20"/>
      <c r="AJ20"/>
      <c r="AK20"/>
      <c r="AL20"/>
      <c r="AM20"/>
      <c r="AN20"/>
      <c r="AO20"/>
    </row>
    <row r="21" spans="1:41" x14ac:dyDescent="0.2">
      <c r="B21" s="108"/>
      <c r="C21" s="108"/>
      <c r="D21" s="108"/>
      <c r="E21" s="108"/>
      <c r="F21" s="108"/>
      <c r="G21" s="108"/>
      <c r="H21" s="108"/>
      <c r="I21" s="108"/>
      <c r="J21" s="108"/>
      <c r="K21" s="108"/>
      <c r="L21" s="108"/>
      <c r="M21" s="108"/>
      <c r="N21" s="108"/>
      <c r="O21" s="108"/>
      <c r="P21" s="108"/>
      <c r="Q21" s="108"/>
      <c r="R21" s="108"/>
      <c r="S21" s="108"/>
      <c r="T21" s="108"/>
      <c r="U21" s="108"/>
      <c r="V21"/>
      <c r="W21"/>
      <c r="X21"/>
      <c r="Y21"/>
      <c r="Z21"/>
      <c r="AA21"/>
      <c r="AB21"/>
      <c r="AC21"/>
      <c r="AD21"/>
      <c r="AE21"/>
      <c r="AF21"/>
      <c r="AG21"/>
      <c r="AH21"/>
      <c r="AI21"/>
      <c r="AJ21"/>
      <c r="AK21"/>
      <c r="AL21"/>
      <c r="AM21"/>
      <c r="AN21"/>
      <c r="AO21"/>
    </row>
    <row r="22" spans="1:41" ht="15" x14ac:dyDescent="0.25">
      <c r="A22" s="1"/>
      <c r="B22" s="25"/>
      <c r="C22" s="26"/>
      <c r="D22" s="26"/>
      <c r="E22" s="26"/>
      <c r="F22" s="26"/>
      <c r="G22" s="26"/>
      <c r="H22" s="26"/>
      <c r="I22" s="26"/>
      <c r="J22" s="26"/>
      <c r="K22" s="26"/>
      <c r="L22" s="27"/>
      <c r="M22" s="28"/>
      <c r="N22" s="28"/>
      <c r="O22" s="28"/>
      <c r="P22" s="28"/>
      <c r="Q22" s="28"/>
      <c r="R22" s="28"/>
      <c r="S22" s="28"/>
      <c r="T22" s="28"/>
      <c r="U22" s="28"/>
      <c r="V22" s="3"/>
      <c r="W22" s="21"/>
      <c r="X22" s="21"/>
      <c r="Y22" s="21"/>
      <c r="Z22" s="21"/>
      <c r="AA22" s="21"/>
      <c r="AB22" s="21"/>
      <c r="AC22" s="21"/>
      <c r="AD22" s="21"/>
      <c r="AE22" s="22"/>
      <c r="AF22" s="23"/>
      <c r="AG22" s="23"/>
      <c r="AH22" s="23"/>
      <c r="AI22" s="23"/>
      <c r="AJ22" s="23"/>
      <c r="AK22" s="23"/>
      <c r="AL22" s="23"/>
      <c r="AM22" s="23"/>
      <c r="AN22" s="23"/>
      <c r="AO22"/>
    </row>
    <row r="23" spans="1:41" ht="15" x14ac:dyDescent="0.25">
      <c r="A23" s="1"/>
      <c r="B23" s="141" t="s">
        <v>11</v>
      </c>
      <c r="C23" s="141"/>
      <c r="D23" s="141"/>
      <c r="E23" s="141"/>
      <c r="F23" s="141"/>
      <c r="G23" s="141"/>
      <c r="H23" s="141"/>
      <c r="I23" s="141"/>
      <c r="J23" s="141"/>
      <c r="K23" s="141"/>
      <c r="L23" s="141"/>
      <c r="M23" s="141"/>
      <c r="N23" s="141"/>
      <c r="O23" s="141"/>
      <c r="P23" s="141"/>
      <c r="Q23" s="141"/>
      <c r="R23" s="141"/>
      <c r="S23" s="141"/>
      <c r="T23" s="141"/>
      <c r="U23" s="141"/>
      <c r="V23" s="3"/>
      <c r="W23" s="21"/>
      <c r="X23" s="21"/>
      <c r="Y23" s="21"/>
      <c r="Z23" s="21"/>
      <c r="AA23" s="21"/>
      <c r="AB23" s="21"/>
      <c r="AC23" s="21"/>
      <c r="AD23" s="21"/>
      <c r="AE23" s="22"/>
      <c r="AF23" s="23"/>
      <c r="AG23" s="23"/>
      <c r="AH23" s="23"/>
      <c r="AI23" s="23"/>
      <c r="AJ23" s="23"/>
      <c r="AK23" s="23"/>
      <c r="AL23" s="23"/>
      <c r="AM23" s="23"/>
      <c r="AN23" s="23"/>
      <c r="AO23"/>
    </row>
    <row r="24" spans="1:41" ht="15" x14ac:dyDescent="0.25">
      <c r="A24" s="1"/>
      <c r="B24" s="141"/>
      <c r="C24" s="141"/>
      <c r="D24" s="141"/>
      <c r="E24" s="141"/>
      <c r="F24" s="141"/>
      <c r="G24" s="141"/>
      <c r="H24" s="141"/>
      <c r="I24" s="141"/>
      <c r="J24" s="141"/>
      <c r="K24" s="141"/>
      <c r="L24" s="141"/>
      <c r="M24" s="141"/>
      <c r="N24" s="141"/>
      <c r="O24" s="141"/>
      <c r="P24" s="141"/>
      <c r="Q24" s="141"/>
      <c r="R24" s="141"/>
      <c r="S24" s="141"/>
      <c r="T24" s="141"/>
      <c r="U24" s="141"/>
      <c r="V24" s="3"/>
      <c r="W24" s="19"/>
      <c r="X24" s="19"/>
      <c r="Y24" s="19"/>
      <c r="Z24" s="19"/>
      <c r="AA24" s="19"/>
      <c r="AB24" s="19"/>
      <c r="AC24" s="19"/>
      <c r="AD24" s="19"/>
      <c r="AE24" s="19"/>
      <c r="AF24" s="19"/>
      <c r="AG24" s="19"/>
      <c r="AH24" s="19"/>
      <c r="AI24" s="19"/>
      <c r="AJ24" s="19"/>
      <c r="AK24" s="19"/>
    </row>
    <row r="25" spans="1:41" x14ac:dyDescent="0.2">
      <c r="A25" s="142" t="s">
        <v>12</v>
      </c>
      <c r="B25" s="143"/>
      <c r="C25" s="143"/>
      <c r="D25" s="143"/>
      <c r="E25" s="143"/>
      <c r="F25" s="143"/>
      <c r="G25" s="143"/>
      <c r="H25" s="143"/>
      <c r="I25" s="143"/>
      <c r="J25" s="143"/>
      <c r="K25" s="143"/>
      <c r="L25" s="143"/>
      <c r="M25" s="143"/>
      <c r="N25" s="143"/>
      <c r="O25" s="143"/>
      <c r="P25" s="143"/>
      <c r="Q25" s="143"/>
      <c r="R25" s="143"/>
      <c r="S25" s="143"/>
      <c r="T25" s="143"/>
      <c r="U25" s="143"/>
      <c r="V25" s="143"/>
      <c r="W25" s="11"/>
      <c r="X25" s="10"/>
      <c r="Y25" s="19"/>
      <c r="Z25" s="19"/>
      <c r="AA25" s="19"/>
      <c r="AB25" s="19"/>
      <c r="AC25" s="19"/>
      <c r="AD25" s="19"/>
      <c r="AE25" s="19"/>
      <c r="AF25" s="29"/>
      <c r="AG25" s="29"/>
      <c r="AH25" s="29"/>
      <c r="AI25" s="29"/>
      <c r="AJ25" s="29"/>
      <c r="AK25" s="29"/>
    </row>
    <row r="26" spans="1:41" x14ac:dyDescent="0.2">
      <c r="A26" s="143"/>
      <c r="B26" s="143"/>
      <c r="C26" s="143"/>
      <c r="D26" s="143"/>
      <c r="E26" s="143"/>
      <c r="F26" s="143"/>
      <c r="G26" s="143"/>
      <c r="H26" s="143"/>
      <c r="I26" s="143"/>
      <c r="J26" s="143"/>
      <c r="K26" s="143"/>
      <c r="L26" s="143"/>
      <c r="M26" s="143"/>
      <c r="N26" s="143"/>
      <c r="O26" s="143"/>
      <c r="P26" s="143"/>
      <c r="Q26" s="143"/>
      <c r="R26" s="143"/>
      <c r="S26" s="143"/>
      <c r="T26" s="143"/>
      <c r="U26" s="143"/>
      <c r="V26" s="143"/>
      <c r="W26" s="21"/>
      <c r="X26" s="21"/>
      <c r="Y26" s="21"/>
      <c r="Z26" s="21"/>
      <c r="AA26" s="21"/>
      <c r="AB26" s="21"/>
      <c r="AC26" s="21"/>
      <c r="AD26" s="21"/>
      <c r="AE26" s="21"/>
      <c r="AF26" s="22"/>
      <c r="AG26" s="23"/>
      <c r="AH26" s="23"/>
      <c r="AI26" s="23"/>
      <c r="AJ26" s="23"/>
      <c r="AK26" s="23"/>
      <c r="AL26" s="23"/>
      <c r="AM26" s="23"/>
      <c r="AN26" s="23"/>
      <c r="AO26" s="23"/>
    </row>
    <row r="27" spans="1:41" x14ac:dyDescent="0.2">
      <c r="A27" s="143"/>
      <c r="B27" s="143"/>
      <c r="C27" s="143"/>
      <c r="D27" s="143"/>
      <c r="E27" s="143"/>
      <c r="F27" s="143"/>
      <c r="G27" s="143"/>
      <c r="H27" s="143"/>
      <c r="I27" s="143"/>
      <c r="J27" s="143"/>
      <c r="K27" s="143"/>
      <c r="L27" s="143"/>
      <c r="M27" s="143"/>
      <c r="N27" s="143"/>
      <c r="O27" s="143"/>
      <c r="P27" s="143"/>
      <c r="Q27" s="143"/>
      <c r="R27" s="143"/>
      <c r="S27" s="143"/>
      <c r="T27" s="143"/>
      <c r="U27" s="143"/>
      <c r="V27" s="143"/>
      <c r="W27" s="21"/>
      <c r="X27" s="21"/>
      <c r="Y27" s="21"/>
      <c r="Z27" s="21"/>
      <c r="AA27" s="21"/>
      <c r="AB27" s="21"/>
      <c r="AC27" s="21"/>
      <c r="AD27" s="21"/>
      <c r="AE27" s="21"/>
      <c r="AF27" s="22"/>
      <c r="AG27" s="23"/>
      <c r="AH27" s="23"/>
      <c r="AI27" s="23"/>
      <c r="AJ27" s="23"/>
      <c r="AK27" s="23"/>
      <c r="AL27" s="23"/>
      <c r="AM27" s="23"/>
      <c r="AN27" s="23"/>
      <c r="AO27" s="23"/>
    </row>
    <row r="28" spans="1:41" x14ac:dyDescent="0.2">
      <c r="A28" s="143"/>
      <c r="B28" s="143"/>
      <c r="C28" s="143"/>
      <c r="D28" s="143"/>
      <c r="E28" s="143"/>
      <c r="F28" s="143"/>
      <c r="G28" s="143"/>
      <c r="H28" s="143"/>
      <c r="I28" s="143"/>
      <c r="J28" s="143"/>
      <c r="K28" s="143"/>
      <c r="L28" s="143"/>
      <c r="M28" s="143"/>
      <c r="N28" s="143"/>
      <c r="O28" s="143"/>
      <c r="P28" s="143"/>
      <c r="Q28" s="143"/>
      <c r="R28" s="143"/>
      <c r="S28" s="143"/>
      <c r="T28" s="143"/>
      <c r="U28" s="143"/>
      <c r="V28" s="143"/>
    </row>
    <row r="29" spans="1:41" x14ac:dyDescent="0.2">
      <c r="A29" s="143"/>
      <c r="B29" s="143"/>
      <c r="C29" s="143"/>
      <c r="D29" s="143"/>
      <c r="E29" s="143"/>
      <c r="F29" s="143"/>
      <c r="G29" s="143"/>
      <c r="H29" s="143"/>
      <c r="I29" s="143"/>
      <c r="J29" s="143"/>
      <c r="K29" s="143"/>
      <c r="L29" s="143"/>
      <c r="M29" s="143"/>
      <c r="N29" s="143"/>
      <c r="O29" s="143"/>
      <c r="P29" s="143"/>
      <c r="Q29" s="143"/>
      <c r="R29" s="143"/>
      <c r="S29" s="143"/>
      <c r="T29" s="143"/>
      <c r="U29" s="143"/>
      <c r="V29" s="143"/>
    </row>
    <row r="30" spans="1:41" x14ac:dyDescent="0.2">
      <c r="A30" s="144"/>
      <c r="B30" s="144"/>
      <c r="C30" s="144"/>
      <c r="D30" s="144"/>
      <c r="E30" s="144"/>
      <c r="F30" s="144"/>
      <c r="G30" s="144"/>
      <c r="H30" s="144"/>
      <c r="I30" s="144"/>
      <c r="J30" s="144"/>
      <c r="K30" s="144"/>
      <c r="L30" s="144"/>
      <c r="M30" s="144"/>
      <c r="N30" s="144"/>
      <c r="O30" s="144"/>
      <c r="P30" s="144"/>
      <c r="Q30" s="144"/>
      <c r="R30" s="144"/>
      <c r="S30" s="144"/>
      <c r="T30" s="144"/>
      <c r="U30" s="144"/>
      <c r="V30" s="144"/>
    </row>
    <row r="31" spans="1:41" x14ac:dyDescent="0.2">
      <c r="A31" s="29"/>
      <c r="B31" s="29"/>
      <c r="C31" s="29"/>
      <c r="D31" s="29"/>
      <c r="E31" s="29"/>
      <c r="F31" s="29"/>
      <c r="G31" s="29"/>
      <c r="H31" s="29"/>
      <c r="I31" s="29"/>
      <c r="J31" s="29"/>
      <c r="K31" s="29"/>
      <c r="L31" s="29"/>
      <c r="M31" s="29"/>
      <c r="N31" s="29"/>
      <c r="O31" s="29"/>
      <c r="P31" s="29"/>
      <c r="Q31" s="29"/>
      <c r="R31" s="29"/>
      <c r="S31" s="29"/>
      <c r="T31" s="29"/>
    </row>
    <row r="32" spans="1:41" x14ac:dyDescent="0.2">
      <c r="A32" s="30"/>
      <c r="B32" s="30"/>
      <c r="C32" s="30"/>
      <c r="D32" s="30"/>
      <c r="E32" s="30"/>
      <c r="F32" s="30"/>
      <c r="G32" s="30"/>
      <c r="H32" s="30"/>
      <c r="I32" s="30"/>
      <c r="J32" s="30"/>
      <c r="K32" s="30"/>
      <c r="L32" s="30"/>
      <c r="M32" s="30"/>
      <c r="N32" s="30"/>
      <c r="O32" s="30"/>
      <c r="P32" s="30"/>
      <c r="Q32" s="30"/>
      <c r="R32" s="30"/>
      <c r="S32" s="30"/>
      <c r="T32" s="30"/>
    </row>
    <row r="33" spans="1:20" x14ac:dyDescent="0.2">
      <c r="A33" s="19"/>
      <c r="B33" s="19"/>
      <c r="C33" s="19"/>
      <c r="D33" s="19"/>
      <c r="E33" s="19"/>
      <c r="F33" s="19"/>
      <c r="G33" s="19"/>
      <c r="H33" s="19"/>
      <c r="I33" s="19"/>
      <c r="J33" s="19"/>
      <c r="K33" s="19"/>
      <c r="L33" s="19"/>
      <c r="M33" s="19"/>
      <c r="N33" s="19"/>
      <c r="O33" s="19"/>
      <c r="P33" s="19"/>
      <c r="Q33" s="19"/>
      <c r="R33" s="19"/>
      <c r="S33" s="19"/>
      <c r="T33" s="19"/>
    </row>
    <row r="34" spans="1:20" x14ac:dyDescent="0.2">
      <c r="A34" s="19"/>
      <c r="B34" s="19"/>
      <c r="C34" s="19"/>
      <c r="D34" s="19"/>
      <c r="E34" s="19"/>
      <c r="F34" s="19"/>
      <c r="G34" s="19"/>
      <c r="H34" s="19"/>
      <c r="I34" s="19"/>
      <c r="J34" s="19"/>
      <c r="K34" s="19"/>
      <c r="L34" s="19"/>
      <c r="M34" s="19"/>
      <c r="N34" s="19"/>
      <c r="O34" s="19"/>
      <c r="P34" s="19"/>
      <c r="Q34" s="19"/>
      <c r="R34" s="19"/>
      <c r="S34" s="19"/>
      <c r="T34" s="19"/>
    </row>
    <row r="35" spans="1:20" x14ac:dyDescent="0.2">
      <c r="A35" s="19"/>
      <c r="B35" s="19"/>
      <c r="C35" s="19"/>
      <c r="D35" s="19"/>
      <c r="E35" s="19"/>
      <c r="F35" s="19"/>
      <c r="G35" s="19"/>
      <c r="H35" s="19"/>
      <c r="I35" s="19"/>
      <c r="J35" s="19"/>
      <c r="K35" s="19"/>
      <c r="L35" s="19"/>
      <c r="M35" s="19"/>
      <c r="N35" s="19"/>
      <c r="O35" s="19"/>
      <c r="P35" s="19"/>
      <c r="Q35" s="19"/>
      <c r="R35" s="19"/>
      <c r="S35" s="19"/>
      <c r="T35" s="19"/>
    </row>
    <row r="36" spans="1:20" x14ac:dyDescent="0.2">
      <c r="A36" s="19"/>
      <c r="B36" s="19"/>
      <c r="C36" s="19"/>
      <c r="D36" s="19"/>
      <c r="E36" s="19"/>
      <c r="F36" s="19"/>
      <c r="G36" s="19"/>
      <c r="H36" s="19"/>
      <c r="I36" s="19"/>
      <c r="J36" s="19"/>
      <c r="K36" s="19"/>
      <c r="L36" s="19"/>
      <c r="M36" s="19"/>
      <c r="N36" s="19"/>
      <c r="O36" s="19"/>
      <c r="P36" s="19"/>
      <c r="Q36" s="19"/>
      <c r="R36" s="19"/>
      <c r="S36" s="19"/>
      <c r="T36" s="19"/>
    </row>
  </sheetData>
  <mergeCells count="9">
    <mergeCell ref="G1:Q3"/>
    <mergeCell ref="C5:T5"/>
    <mergeCell ref="B23:U24"/>
    <mergeCell ref="A25:V30"/>
    <mergeCell ref="L6:T6"/>
    <mergeCell ref="C6:K6"/>
    <mergeCell ref="L15:T15"/>
    <mergeCell ref="C15:K15"/>
    <mergeCell ref="C14:T14"/>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4"/>
  <sheetViews>
    <sheetView showGridLines="0" zoomScale="55" zoomScaleNormal="55" workbookViewId="0">
      <selection activeCell="B9" sqref="B9"/>
    </sheetView>
  </sheetViews>
  <sheetFormatPr defaultRowHeight="12.75" x14ac:dyDescent="0.2"/>
  <cols>
    <col min="1" max="1" width="12.7109375" customWidth="1"/>
    <col min="2" max="2" width="17.5703125" bestFit="1" customWidth="1"/>
    <col min="3" max="3" width="14.7109375" bestFit="1" customWidth="1"/>
    <col min="4" max="4" width="13.140625" customWidth="1"/>
    <col min="5" max="5" width="13.140625" bestFit="1" customWidth="1"/>
    <col min="7" max="7" width="12.7109375" bestFit="1" customWidth="1"/>
    <col min="8" max="8" width="13.42578125" bestFit="1" customWidth="1"/>
    <col min="9" max="9" width="14.7109375" bestFit="1" customWidth="1"/>
    <col min="10" max="11" width="13.140625" bestFit="1" customWidth="1"/>
    <col min="13" max="13" width="12.7109375" bestFit="1" customWidth="1"/>
    <col min="14" max="14" width="13.42578125" bestFit="1" customWidth="1"/>
    <col min="15" max="15" width="14.7109375" bestFit="1" customWidth="1"/>
    <col min="16" max="17" width="13.140625" bestFit="1" customWidth="1"/>
    <col min="19" max="19" width="12.7109375" bestFit="1" customWidth="1"/>
    <col min="20" max="20" width="13.42578125" bestFit="1" customWidth="1"/>
    <col min="21" max="21" width="14.7109375" bestFit="1" customWidth="1"/>
    <col min="22" max="23" width="13.140625" bestFit="1" customWidth="1"/>
    <col min="25" max="25" width="12.7109375" bestFit="1" customWidth="1"/>
    <col min="26" max="26" width="13.42578125" bestFit="1" customWidth="1"/>
    <col min="27" max="27" width="14.7109375" bestFit="1" customWidth="1"/>
    <col min="28" max="29" width="13.140625" bestFit="1" customWidth="1"/>
    <col min="31" max="31" width="12.7109375" bestFit="1" customWidth="1"/>
    <col min="32" max="32" width="13.42578125" bestFit="1" customWidth="1"/>
    <col min="33" max="33" width="14.7109375" bestFit="1" customWidth="1"/>
    <col min="34" max="35" width="13.140625" bestFit="1" customWidth="1"/>
    <col min="37" max="37" width="11" bestFit="1" customWidth="1"/>
    <col min="38" max="38" width="11.42578125" customWidth="1"/>
    <col min="39" max="39" width="14.7109375" bestFit="1" customWidth="1"/>
    <col min="40" max="41" width="13.140625" bestFit="1" customWidth="1"/>
    <col min="43" max="43" width="11" bestFit="1" customWidth="1"/>
    <col min="44" max="44" width="12.28515625" customWidth="1"/>
    <col min="45" max="45" width="14.7109375" bestFit="1" customWidth="1"/>
    <col min="46" max="47" width="13.140625" bestFit="1" customWidth="1"/>
    <col min="49" max="49" width="11" bestFit="1" customWidth="1"/>
    <col min="50" max="50" width="12.28515625" customWidth="1"/>
    <col min="51" max="51" width="11.7109375" bestFit="1" customWidth="1"/>
    <col min="52" max="53" width="13.85546875" bestFit="1" customWidth="1"/>
  </cols>
  <sheetData>
    <row r="1" spans="1:53" s="94" customFormat="1" ht="15" x14ac:dyDescent="0.25">
      <c r="A1" s="110" t="s">
        <v>13</v>
      </c>
      <c r="B1" s="110" t="s">
        <v>14</v>
      </c>
      <c r="C1" s="111" t="s">
        <v>40</v>
      </c>
      <c r="D1" s="153" t="s">
        <v>41</v>
      </c>
      <c r="E1" s="154"/>
      <c r="F1" s="93"/>
      <c r="G1" s="93"/>
      <c r="H1" s="93"/>
      <c r="I1" s="93"/>
      <c r="J1" s="93"/>
    </row>
    <row r="2" spans="1:53" s="94" customFormat="1" ht="15" x14ac:dyDescent="0.25">
      <c r="A2" s="112" t="s">
        <v>36</v>
      </c>
      <c r="B2" s="112" t="s">
        <v>15</v>
      </c>
      <c r="C2" s="113" t="s">
        <v>42</v>
      </c>
      <c r="D2" s="116" t="s">
        <v>52</v>
      </c>
      <c r="E2" s="115" t="s">
        <v>43</v>
      </c>
      <c r="F2" s="95"/>
      <c r="G2" s="95"/>
      <c r="H2" s="95"/>
      <c r="I2" s="95"/>
      <c r="J2" s="95"/>
    </row>
    <row r="4" spans="1:53" s="94" customFormat="1" ht="15" x14ac:dyDescent="0.25">
      <c r="A4" s="98" t="s">
        <v>17</v>
      </c>
      <c r="B4" s="109" t="s">
        <v>18</v>
      </c>
      <c r="D4" s="98" t="s">
        <v>16</v>
      </c>
      <c r="E4" s="109" t="s">
        <v>44</v>
      </c>
      <c r="F4" s="96"/>
      <c r="G4" s="98" t="s">
        <v>17</v>
      </c>
      <c r="H4" s="109" t="s">
        <v>18</v>
      </c>
      <c r="J4" s="98" t="s">
        <v>16</v>
      </c>
      <c r="K4" s="109" t="s">
        <v>53</v>
      </c>
      <c r="M4" s="98" t="s">
        <v>17</v>
      </c>
      <c r="N4" s="109" t="s">
        <v>18</v>
      </c>
      <c r="P4" s="98" t="s">
        <v>16</v>
      </c>
      <c r="Q4" s="109" t="s">
        <v>54</v>
      </c>
      <c r="S4" s="98" t="s">
        <v>17</v>
      </c>
      <c r="T4" s="109" t="s">
        <v>18</v>
      </c>
      <c r="V4" s="98" t="s">
        <v>16</v>
      </c>
      <c r="W4" s="109" t="s">
        <v>55</v>
      </c>
      <c r="Y4" s="98" t="s">
        <v>17</v>
      </c>
      <c r="Z4" s="109" t="s">
        <v>18</v>
      </c>
      <c r="AB4" s="98" t="s">
        <v>16</v>
      </c>
      <c r="AC4" s="109" t="s">
        <v>56</v>
      </c>
      <c r="AE4" s="98" t="s">
        <v>17</v>
      </c>
      <c r="AF4" s="109" t="s">
        <v>18</v>
      </c>
      <c r="AH4" s="98" t="s">
        <v>16</v>
      </c>
      <c r="AI4" s="109" t="s">
        <v>57</v>
      </c>
      <c r="AK4" s="98" t="s">
        <v>17</v>
      </c>
      <c r="AL4" s="109" t="s">
        <v>18</v>
      </c>
      <c r="AN4" s="98" t="s">
        <v>16</v>
      </c>
      <c r="AO4" s="109" t="s">
        <v>58</v>
      </c>
      <c r="AQ4" s="98" t="s">
        <v>17</v>
      </c>
      <c r="AR4" s="109" t="s">
        <v>18</v>
      </c>
      <c r="AT4" s="98" t="s">
        <v>16</v>
      </c>
      <c r="AU4" s="109" t="s">
        <v>59</v>
      </c>
    </row>
    <row r="5" spans="1:53" s="94" customFormat="1" ht="15" x14ac:dyDescent="0.25">
      <c r="A5" s="98" t="s">
        <v>19</v>
      </c>
      <c r="B5" s="97" t="s">
        <v>20</v>
      </c>
      <c r="C5" s="98" t="s">
        <v>21</v>
      </c>
      <c r="D5" s="152" t="s">
        <v>45</v>
      </c>
      <c r="E5" s="152"/>
      <c r="F5" s="99"/>
      <c r="G5" s="98" t="s">
        <v>19</v>
      </c>
      <c r="H5" s="97" t="s">
        <v>20</v>
      </c>
      <c r="I5" s="98" t="s">
        <v>21</v>
      </c>
      <c r="J5" s="152" t="s">
        <v>45</v>
      </c>
      <c r="K5" s="152"/>
      <c r="L5" s="100"/>
      <c r="M5" s="98" t="s">
        <v>19</v>
      </c>
      <c r="N5" s="97" t="s">
        <v>20</v>
      </c>
      <c r="O5" s="98" t="s">
        <v>21</v>
      </c>
      <c r="P5" s="152" t="s">
        <v>45</v>
      </c>
      <c r="Q5" s="152"/>
      <c r="R5" s="100"/>
      <c r="S5" s="98" t="s">
        <v>19</v>
      </c>
      <c r="T5" s="97" t="s">
        <v>20</v>
      </c>
      <c r="U5" s="98" t="s">
        <v>21</v>
      </c>
      <c r="V5" s="152" t="s">
        <v>45</v>
      </c>
      <c r="W5" s="152"/>
      <c r="X5" s="100"/>
      <c r="Y5" s="98" t="s">
        <v>19</v>
      </c>
      <c r="Z5" s="97" t="s">
        <v>20</v>
      </c>
      <c r="AA5" s="98" t="s">
        <v>21</v>
      </c>
      <c r="AB5" s="152" t="s">
        <v>45</v>
      </c>
      <c r="AC5" s="152"/>
      <c r="AD5" s="100"/>
      <c r="AE5" s="98" t="s">
        <v>19</v>
      </c>
      <c r="AF5" s="97" t="s">
        <v>20</v>
      </c>
      <c r="AG5" s="98" t="s">
        <v>21</v>
      </c>
      <c r="AH5" s="152" t="s">
        <v>45</v>
      </c>
      <c r="AI5" s="152"/>
      <c r="AJ5" s="100"/>
      <c r="AK5" s="98" t="s">
        <v>19</v>
      </c>
      <c r="AL5" s="97" t="s">
        <v>20</v>
      </c>
      <c r="AM5" s="98" t="s">
        <v>21</v>
      </c>
      <c r="AN5" s="152" t="s">
        <v>45</v>
      </c>
      <c r="AO5" s="152"/>
      <c r="AP5" s="100"/>
      <c r="AQ5" s="98" t="s">
        <v>19</v>
      </c>
      <c r="AR5" s="97" t="s">
        <v>20</v>
      </c>
      <c r="AS5" s="98" t="s">
        <v>21</v>
      </c>
      <c r="AT5" s="152" t="s">
        <v>45</v>
      </c>
      <c r="AU5" s="152"/>
      <c r="AV5" s="100"/>
    </row>
    <row r="6" spans="1:53" s="94" customFormat="1" ht="17.25" x14ac:dyDescent="0.25">
      <c r="A6" s="102" t="s">
        <v>46</v>
      </c>
      <c r="B6" s="101" t="s">
        <v>43</v>
      </c>
      <c r="C6" s="102" t="s">
        <v>43</v>
      </c>
      <c r="D6" s="102" t="s">
        <v>47</v>
      </c>
      <c r="E6" s="102" t="s">
        <v>48</v>
      </c>
      <c r="F6" s="99"/>
      <c r="G6" s="102" t="s">
        <v>46</v>
      </c>
      <c r="H6" s="101" t="s">
        <v>43</v>
      </c>
      <c r="I6" s="102" t="s">
        <v>43</v>
      </c>
      <c r="J6" s="102" t="s">
        <v>47</v>
      </c>
      <c r="K6" s="102" t="s">
        <v>48</v>
      </c>
      <c r="L6" s="100"/>
      <c r="M6" s="102" t="s">
        <v>46</v>
      </c>
      <c r="N6" s="101" t="s">
        <v>43</v>
      </c>
      <c r="O6" s="102" t="s">
        <v>43</v>
      </c>
      <c r="P6" s="102" t="s">
        <v>47</v>
      </c>
      <c r="Q6" s="102" t="s">
        <v>48</v>
      </c>
      <c r="R6" s="100"/>
      <c r="S6" s="102" t="s">
        <v>46</v>
      </c>
      <c r="T6" s="101" t="s">
        <v>43</v>
      </c>
      <c r="U6" s="102" t="s">
        <v>43</v>
      </c>
      <c r="V6" s="102" t="s">
        <v>47</v>
      </c>
      <c r="W6" s="102" t="s">
        <v>48</v>
      </c>
      <c r="X6" s="100"/>
      <c r="Y6" s="102" t="s">
        <v>46</v>
      </c>
      <c r="Z6" s="101" t="s">
        <v>43</v>
      </c>
      <c r="AA6" s="102" t="s">
        <v>43</v>
      </c>
      <c r="AB6" s="102" t="s">
        <v>47</v>
      </c>
      <c r="AC6" s="102" t="s">
        <v>48</v>
      </c>
      <c r="AD6" s="100"/>
      <c r="AE6" s="102" t="s">
        <v>46</v>
      </c>
      <c r="AF6" s="101" t="s">
        <v>43</v>
      </c>
      <c r="AG6" s="102" t="s">
        <v>43</v>
      </c>
      <c r="AH6" s="102" t="s">
        <v>47</v>
      </c>
      <c r="AI6" s="102" t="s">
        <v>48</v>
      </c>
      <c r="AJ6" s="100"/>
      <c r="AK6" s="102" t="s">
        <v>46</v>
      </c>
      <c r="AL6" s="101" t="s">
        <v>43</v>
      </c>
      <c r="AM6" s="102" t="s">
        <v>43</v>
      </c>
      <c r="AN6" s="102" t="s">
        <v>47</v>
      </c>
      <c r="AO6" s="102" t="s">
        <v>48</v>
      </c>
      <c r="AP6" s="100"/>
      <c r="AQ6" s="102" t="s">
        <v>46</v>
      </c>
      <c r="AR6" s="101" t="s">
        <v>43</v>
      </c>
      <c r="AS6" s="102" t="s">
        <v>43</v>
      </c>
      <c r="AT6" s="102" t="s">
        <v>47</v>
      </c>
      <c r="AU6" s="102" t="s">
        <v>48</v>
      </c>
      <c r="AV6" s="100"/>
    </row>
    <row r="7" spans="1:53" x14ac:dyDescent="0.2">
      <c r="A7" s="119" t="s">
        <v>60</v>
      </c>
      <c r="B7" s="120">
        <v>277.18830000000003</v>
      </c>
      <c r="C7" s="157">
        <v>0</v>
      </c>
      <c r="D7" s="79">
        <v>0</v>
      </c>
      <c r="E7" s="79">
        <v>0</v>
      </c>
      <c r="F7" s="31"/>
      <c r="G7" s="164">
        <v>0</v>
      </c>
      <c r="H7" s="120">
        <v>275.84710000000001</v>
      </c>
      <c r="I7" s="166">
        <v>0</v>
      </c>
      <c r="J7" s="79">
        <v>0</v>
      </c>
      <c r="K7" s="79">
        <v>0</v>
      </c>
      <c r="L7" s="31"/>
      <c r="M7" s="168">
        <v>0</v>
      </c>
      <c r="N7" s="120">
        <v>275.30619999999999</v>
      </c>
      <c r="O7" s="170">
        <v>0</v>
      </c>
      <c r="P7" s="79">
        <v>0</v>
      </c>
      <c r="Q7" s="79">
        <v>0</v>
      </c>
      <c r="R7" s="31"/>
      <c r="S7" s="172">
        <v>0</v>
      </c>
      <c r="T7" s="120">
        <v>275.32249999999999</v>
      </c>
      <c r="U7" s="174">
        <v>0</v>
      </c>
      <c r="V7" s="79">
        <v>0</v>
      </c>
      <c r="W7" s="79">
        <v>0</v>
      </c>
      <c r="X7" s="31"/>
      <c r="Y7" s="176">
        <v>0</v>
      </c>
      <c r="Z7" s="120">
        <v>275.57130000000001</v>
      </c>
      <c r="AA7" s="178">
        <v>0</v>
      </c>
      <c r="AB7" s="79">
        <v>0</v>
      </c>
      <c r="AC7" s="79">
        <v>0</v>
      </c>
      <c r="AD7" s="31"/>
      <c r="AE7" s="180">
        <v>0</v>
      </c>
      <c r="AF7" s="120">
        <v>276.10930000000002</v>
      </c>
      <c r="AG7" s="182">
        <v>0</v>
      </c>
      <c r="AH7" s="79">
        <v>0</v>
      </c>
      <c r="AI7" s="79">
        <v>0</v>
      </c>
      <c r="AJ7" s="31"/>
      <c r="AK7" s="119">
        <v>0</v>
      </c>
      <c r="AL7" s="120">
        <v>275.91469999999998</v>
      </c>
      <c r="AM7" s="76">
        <v>0</v>
      </c>
      <c r="AN7" s="79">
        <v>0</v>
      </c>
      <c r="AO7" s="79">
        <v>0</v>
      </c>
      <c r="AP7" s="31"/>
      <c r="AQ7" s="119">
        <v>0</v>
      </c>
      <c r="AR7" s="120">
        <v>276.6096</v>
      </c>
      <c r="AS7" s="76">
        <v>0</v>
      </c>
      <c r="AT7" s="79">
        <v>0</v>
      </c>
      <c r="AU7" s="79">
        <v>0</v>
      </c>
      <c r="AV7" s="31"/>
      <c r="AW7" s="34"/>
      <c r="AX7" s="35"/>
      <c r="AY7" s="36"/>
      <c r="AZ7" s="36"/>
      <c r="BA7" s="36"/>
    </row>
    <row r="8" spans="1:53" x14ac:dyDescent="0.2">
      <c r="A8" s="121">
        <v>30</v>
      </c>
      <c r="B8" s="122">
        <v>274.70589999999999</v>
      </c>
      <c r="C8" s="158">
        <v>1.7683999999999855</v>
      </c>
      <c r="D8" s="80">
        <f>E8*55.9</f>
        <v>948.31486089120881</v>
      </c>
      <c r="E8" s="80">
        <f>A8/C8</f>
        <v>16.96448767247243</v>
      </c>
      <c r="F8" s="31"/>
      <c r="G8" s="165">
        <v>31</v>
      </c>
      <c r="H8" s="122">
        <v>273.78109999999998</v>
      </c>
      <c r="I8" s="167">
        <v>2.0523999999999774</v>
      </c>
      <c r="J8" s="80">
        <f>K8*55.9</f>
        <v>844.32859091795899</v>
      </c>
      <c r="K8" s="80">
        <f>G8/I8</f>
        <v>15.104268173845421</v>
      </c>
      <c r="L8" s="31"/>
      <c r="M8" s="169">
        <v>31</v>
      </c>
      <c r="N8" s="122">
        <v>273.5378</v>
      </c>
      <c r="O8" s="171">
        <v>1.6820000000000164</v>
      </c>
      <c r="P8" s="80">
        <f>Q8*55.9</f>
        <v>1030.2615933412503</v>
      </c>
      <c r="Q8" s="80">
        <f>M8/O8</f>
        <v>18.430439952437396</v>
      </c>
      <c r="R8" s="31"/>
      <c r="S8" s="173">
        <v>31</v>
      </c>
      <c r="T8" s="122">
        <v>273.27010000000001</v>
      </c>
      <c r="U8" s="175">
        <v>2.0660000000000309</v>
      </c>
      <c r="V8" s="80">
        <f>W8*55.9</f>
        <v>838.77057115197192</v>
      </c>
      <c r="W8" s="80">
        <f>S8/U8</f>
        <v>15.004840271054954</v>
      </c>
      <c r="X8" s="31"/>
      <c r="Y8" s="177">
        <v>30</v>
      </c>
      <c r="Z8" s="122">
        <v>273.88929999999999</v>
      </c>
      <c r="AA8" s="179">
        <v>2.0011000000000081</v>
      </c>
      <c r="AB8" s="80">
        <f>AC8*55.9</f>
        <v>838.03907850681787</v>
      </c>
      <c r="AC8" s="80">
        <f>Y8/AA8</f>
        <v>14.991754535005686</v>
      </c>
      <c r="AD8" s="31"/>
      <c r="AE8" s="181">
        <v>30</v>
      </c>
      <c r="AF8" s="122">
        <v>274.12729999999999</v>
      </c>
      <c r="AG8" s="183">
        <v>1.9820000000000277</v>
      </c>
      <c r="AH8" s="80">
        <f>AI8*55.9</f>
        <v>846.11503531784888</v>
      </c>
      <c r="AI8" s="80">
        <f>AE8/AG8</f>
        <v>15.136226034308567</v>
      </c>
      <c r="AJ8" s="31"/>
      <c r="AK8" s="121">
        <v>29</v>
      </c>
      <c r="AL8" s="122">
        <v>273.91359999999997</v>
      </c>
      <c r="AM8" s="77">
        <v>2.35</v>
      </c>
      <c r="AN8" s="80">
        <f>AO8*55.9</f>
        <v>689.82978723404244</v>
      </c>
      <c r="AO8" s="80">
        <f>AK8/AM8</f>
        <v>12.340425531914892</v>
      </c>
      <c r="AP8" s="31"/>
      <c r="AQ8" s="121">
        <v>30</v>
      </c>
      <c r="AR8" s="122">
        <v>274.25979999999998</v>
      </c>
      <c r="AS8" s="77">
        <v>2.482400000000041</v>
      </c>
      <c r="AT8" s="80">
        <f>AU8*55.9</f>
        <v>675.55591363195788</v>
      </c>
      <c r="AU8" s="80">
        <f>AQ8/AS8</f>
        <v>12.085078955848978</v>
      </c>
      <c r="AV8" s="31"/>
      <c r="AW8" s="34"/>
      <c r="AX8" s="35"/>
      <c r="AY8" s="36"/>
      <c r="AZ8" s="36"/>
      <c r="BA8" s="36"/>
    </row>
    <row r="9" spans="1:53" x14ac:dyDescent="0.2">
      <c r="A9" s="121">
        <v>54</v>
      </c>
      <c r="B9" s="122">
        <v>272.97800000000001</v>
      </c>
      <c r="C9" s="158">
        <v>3.1501999999999839</v>
      </c>
      <c r="D9" s="80">
        <f t="shared" ref="D9:D27" si="0">E9*55.9</f>
        <v>958.22487461114054</v>
      </c>
      <c r="E9" s="80">
        <f t="shared" ref="E9:E27" si="1">A9/C9</f>
        <v>17.1417687765857</v>
      </c>
      <c r="F9" s="31"/>
      <c r="G9" s="165">
        <v>55</v>
      </c>
      <c r="H9" s="122">
        <v>272.33440000000002</v>
      </c>
      <c r="I9" s="167">
        <v>3.1745999999999981</v>
      </c>
      <c r="J9" s="80">
        <f t="shared" ref="J9:J27" si="2">K9*55.9</f>
        <v>968.46846846846904</v>
      </c>
      <c r="K9" s="80">
        <f t="shared" ref="K9:K27" si="3">G9/I9</f>
        <v>17.325017325017335</v>
      </c>
      <c r="L9" s="31"/>
      <c r="M9" s="169">
        <v>54</v>
      </c>
      <c r="N9" s="122">
        <v>272.15600000000001</v>
      </c>
      <c r="O9" s="171">
        <v>3.1233000000000288</v>
      </c>
      <c r="P9" s="80">
        <f t="shared" ref="P9:P27" si="4">Q9*55.9</f>
        <v>966.47776390355455</v>
      </c>
      <c r="Q9" s="80">
        <f t="shared" ref="Q9:Q27" si="5">M9/O9</f>
        <v>17.289405436557328</v>
      </c>
      <c r="R9" s="31"/>
      <c r="S9" s="173">
        <v>55</v>
      </c>
      <c r="T9" s="122">
        <v>272.14789999999999</v>
      </c>
      <c r="U9" s="175">
        <v>3.5126999999999953</v>
      </c>
      <c r="V9" s="80">
        <f t="shared" ref="V9:V27" si="6">W9*55.9</f>
        <v>875.25265465311702</v>
      </c>
      <c r="W9" s="80">
        <f t="shared" ref="W9:W27" si="7">S9/U9</f>
        <v>15.657471460699767</v>
      </c>
      <c r="X9" s="31"/>
      <c r="Y9" s="177">
        <v>54</v>
      </c>
      <c r="Z9" s="122">
        <v>272.44799999999998</v>
      </c>
      <c r="AA9" s="179">
        <v>3.1069999999999709</v>
      </c>
      <c r="AB9" s="80">
        <f t="shared" ref="AB9:AB27" si="8">AC9*55.9</f>
        <v>971.54811715482072</v>
      </c>
      <c r="AC9" s="80">
        <f t="shared" ref="AC9:AC27" si="9">Y9/AA9</f>
        <v>17.380109430318797</v>
      </c>
      <c r="AD9" s="31"/>
      <c r="AE9" s="181">
        <v>54</v>
      </c>
      <c r="AF9" s="122">
        <v>273.3999</v>
      </c>
      <c r="AG9" s="183">
        <v>2.7094000000000165</v>
      </c>
      <c r="AH9" s="80">
        <f t="shared" ref="AH9:AH27" si="10">AI9*55.9</f>
        <v>1114.1212076474428</v>
      </c>
      <c r="AI9" s="80">
        <f t="shared" ref="AI9:AI27" si="11">AE9/AG9</f>
        <v>19.93061194360363</v>
      </c>
      <c r="AJ9" s="31"/>
      <c r="AK9" s="121">
        <v>54</v>
      </c>
      <c r="AL9" s="122">
        <v>272.80770000000001</v>
      </c>
      <c r="AM9" s="77">
        <v>3.65</v>
      </c>
      <c r="AN9" s="80">
        <f t="shared" ref="AN9:AN27" si="12">AO9*55.9</f>
        <v>827.01369863013701</v>
      </c>
      <c r="AO9" s="80">
        <f t="shared" ref="AO9:AO27" si="13">AK9/AM9</f>
        <v>14.794520547945206</v>
      </c>
      <c r="AP9" s="31"/>
      <c r="AQ9" s="121">
        <v>54</v>
      </c>
      <c r="AR9" s="122">
        <v>272.96449999999999</v>
      </c>
      <c r="AS9" s="77">
        <v>4.2103000000000179</v>
      </c>
      <c r="AT9" s="80">
        <f t="shared" ref="AT9:AT27" si="14">AU9*55.9</f>
        <v>716.95603638695275</v>
      </c>
      <c r="AU9" s="80">
        <f t="shared" ref="AU9:AU27" si="15">AQ9/AS9</f>
        <v>12.825689380804164</v>
      </c>
      <c r="AV9" s="31"/>
      <c r="AW9" s="34"/>
      <c r="AX9" s="35"/>
      <c r="AY9" s="36"/>
      <c r="AZ9" s="36"/>
      <c r="BA9" s="36"/>
    </row>
    <row r="10" spans="1:53" x14ac:dyDescent="0.2">
      <c r="A10" s="121">
        <v>81</v>
      </c>
      <c r="B10" s="122">
        <v>271.59350000000001</v>
      </c>
      <c r="C10" s="158">
        <v>4.3806000000000154</v>
      </c>
      <c r="D10" s="80">
        <f t="shared" si="0"/>
        <v>1033.6255307492088</v>
      </c>
      <c r="E10" s="80">
        <f t="shared" si="1"/>
        <v>18.490617723599442</v>
      </c>
      <c r="F10" s="31"/>
      <c r="G10" s="165">
        <v>81</v>
      </c>
      <c r="H10" s="122">
        <v>271.15820000000002</v>
      </c>
      <c r="I10" s="167">
        <v>4.4157999999999902</v>
      </c>
      <c r="J10" s="80">
        <f t="shared" si="2"/>
        <v>1025.3861135015195</v>
      </c>
      <c r="K10" s="80">
        <f t="shared" si="3"/>
        <v>18.343222066216807</v>
      </c>
      <c r="L10" s="31"/>
      <c r="M10" s="169">
        <v>81</v>
      </c>
      <c r="N10" s="122">
        <v>270.92559999999997</v>
      </c>
      <c r="O10" s="171">
        <v>4.6322000000000116</v>
      </c>
      <c r="P10" s="80">
        <f t="shared" si="4"/>
        <v>977.4837010491749</v>
      </c>
      <c r="Q10" s="80">
        <f t="shared" si="5"/>
        <v>17.486291610897585</v>
      </c>
      <c r="R10" s="31"/>
      <c r="S10" s="173">
        <v>82</v>
      </c>
      <c r="T10" s="122">
        <v>270.9067</v>
      </c>
      <c r="U10" s="175">
        <v>4.6888999999999896</v>
      </c>
      <c r="V10" s="80">
        <f t="shared" si="6"/>
        <v>977.58536117213214</v>
      </c>
      <c r="W10" s="80">
        <f t="shared" si="7"/>
        <v>17.488110217748339</v>
      </c>
      <c r="X10" s="31"/>
      <c r="Y10" s="177">
        <v>80</v>
      </c>
      <c r="Z10" s="122">
        <v>270.9391</v>
      </c>
      <c r="AA10" s="179">
        <v>4.7808999999999742</v>
      </c>
      <c r="AB10" s="80">
        <f t="shared" si="8"/>
        <v>935.38873433872789</v>
      </c>
      <c r="AC10" s="80">
        <f t="shared" si="9"/>
        <v>16.733251061515706</v>
      </c>
      <c r="AD10" s="31"/>
      <c r="AE10" s="181">
        <v>81</v>
      </c>
      <c r="AF10" s="122">
        <v>271.18790000000001</v>
      </c>
      <c r="AG10" s="183">
        <v>4.9214000000000055</v>
      </c>
      <c r="AH10" s="80">
        <f t="shared" si="10"/>
        <v>920.04307717316112</v>
      </c>
      <c r="AI10" s="80">
        <f t="shared" si="11"/>
        <v>16.458731255333831</v>
      </c>
      <c r="AJ10" s="31"/>
      <c r="AK10" s="121">
        <v>81</v>
      </c>
      <c r="AL10" s="122">
        <v>271.13380000000001</v>
      </c>
      <c r="AM10" s="77">
        <v>5.31</v>
      </c>
      <c r="AN10" s="80">
        <f t="shared" si="12"/>
        <v>852.7118644067798</v>
      </c>
      <c r="AO10" s="80">
        <f t="shared" si="13"/>
        <v>15.254237288135595</v>
      </c>
      <c r="AP10" s="31"/>
      <c r="AQ10" s="121">
        <v>81</v>
      </c>
      <c r="AR10" s="122">
        <v>271.29610000000002</v>
      </c>
      <c r="AS10" s="77">
        <v>5.5948000000000206</v>
      </c>
      <c r="AT10" s="80">
        <f t="shared" si="14"/>
        <v>809.30506899263298</v>
      </c>
      <c r="AU10" s="80">
        <f t="shared" si="15"/>
        <v>14.477729320082881</v>
      </c>
      <c r="AV10" s="31"/>
      <c r="AW10" s="34"/>
      <c r="AX10" s="35"/>
      <c r="AY10" s="36"/>
      <c r="AZ10" s="36"/>
      <c r="BA10" s="36"/>
    </row>
    <row r="11" spans="1:53" x14ac:dyDescent="0.2">
      <c r="A11" s="121">
        <v>108</v>
      </c>
      <c r="B11" s="122">
        <v>270.14949999999999</v>
      </c>
      <c r="C11" s="158">
        <v>5.6974999999999909</v>
      </c>
      <c r="D11" s="80">
        <f t="shared" si="0"/>
        <v>1059.6226415094357</v>
      </c>
      <c r="E11" s="80">
        <f t="shared" si="1"/>
        <v>18.955682316805646</v>
      </c>
      <c r="F11" s="31"/>
      <c r="G11" s="165">
        <v>108</v>
      </c>
      <c r="H11" s="122">
        <v>269.84399999999999</v>
      </c>
      <c r="I11" s="167">
        <v>5.7353999999999701</v>
      </c>
      <c r="J11" s="80">
        <f t="shared" si="2"/>
        <v>1052.6205670049223</v>
      </c>
      <c r="K11" s="80">
        <f t="shared" si="3"/>
        <v>18.830421592216858</v>
      </c>
      <c r="L11" s="31"/>
      <c r="M11" s="169">
        <v>108</v>
      </c>
      <c r="N11" s="122">
        <v>269.6087</v>
      </c>
      <c r="O11" s="171">
        <v>5.4109000000000265</v>
      </c>
      <c r="P11" s="80">
        <f t="shared" si="4"/>
        <v>1115.7478423182781</v>
      </c>
      <c r="Q11" s="80">
        <f t="shared" si="5"/>
        <v>19.95971095381535</v>
      </c>
      <c r="R11" s="31"/>
      <c r="S11" s="173">
        <v>108</v>
      </c>
      <c r="T11" s="122">
        <v>269.58710000000002</v>
      </c>
      <c r="U11" s="175">
        <v>6.0031000000000176</v>
      </c>
      <c r="V11" s="80">
        <f t="shared" si="6"/>
        <v>1005.6803984607923</v>
      </c>
      <c r="W11" s="80">
        <f t="shared" si="7"/>
        <v>17.990704802518646</v>
      </c>
      <c r="X11" s="31"/>
      <c r="Y11" s="177">
        <v>107</v>
      </c>
      <c r="Z11" s="122">
        <v>270.16039999999998</v>
      </c>
      <c r="AA11" s="179">
        <v>6.0328999999999837</v>
      </c>
      <c r="AB11" s="80">
        <f t="shared" si="8"/>
        <v>991.4468995010717</v>
      </c>
      <c r="AC11" s="80">
        <f t="shared" si="9"/>
        <v>17.736080491969084</v>
      </c>
      <c r="AD11" s="31"/>
      <c r="AE11" s="181">
        <v>107</v>
      </c>
      <c r="AF11" s="122">
        <v>269.83859999999999</v>
      </c>
      <c r="AG11" s="183">
        <v>6.2707000000000335</v>
      </c>
      <c r="AH11" s="80">
        <f t="shared" si="10"/>
        <v>953.84885260018314</v>
      </c>
      <c r="AI11" s="80">
        <f t="shared" si="11"/>
        <v>17.063485735244779</v>
      </c>
      <c r="AJ11" s="31"/>
      <c r="AK11" s="121">
        <v>107</v>
      </c>
      <c r="AL11" s="122">
        <v>269.8818</v>
      </c>
      <c r="AM11" s="77">
        <v>6.45</v>
      </c>
      <c r="AN11" s="80">
        <f t="shared" si="12"/>
        <v>927.33333333333337</v>
      </c>
      <c r="AO11" s="80">
        <f t="shared" si="13"/>
        <v>16.589147286821706</v>
      </c>
      <c r="AP11" s="31"/>
      <c r="AQ11" s="121">
        <v>108</v>
      </c>
      <c r="AR11" s="122">
        <v>270.16039999999998</v>
      </c>
      <c r="AS11" s="77">
        <v>7.0388000000000375</v>
      </c>
      <c r="AT11" s="80">
        <f t="shared" si="14"/>
        <v>857.70301755980677</v>
      </c>
      <c r="AU11" s="80">
        <f t="shared" si="15"/>
        <v>15.343524464397259</v>
      </c>
      <c r="AV11" s="31"/>
      <c r="AW11" s="34"/>
      <c r="AX11" s="35"/>
      <c r="AY11" s="36"/>
      <c r="AZ11" s="36"/>
      <c r="BA11" s="36"/>
    </row>
    <row r="12" spans="1:53" x14ac:dyDescent="0.2">
      <c r="A12" s="121">
        <v>135</v>
      </c>
      <c r="B12" s="122">
        <v>270.04680000000002</v>
      </c>
      <c r="C12" s="158">
        <v>6.8845999999999776</v>
      </c>
      <c r="D12" s="80">
        <f t="shared" si="0"/>
        <v>1096.1421142840579</v>
      </c>
      <c r="E12" s="80">
        <f t="shared" si="1"/>
        <v>19.608982366441108</v>
      </c>
      <c r="F12" s="31"/>
      <c r="G12" s="165">
        <v>136</v>
      </c>
      <c r="H12" s="122">
        <v>268.3297</v>
      </c>
      <c r="I12" s="167">
        <v>7.0495999999999981</v>
      </c>
      <c r="J12" s="80">
        <f t="shared" si="2"/>
        <v>1078.4157966409443</v>
      </c>
      <c r="K12" s="80">
        <f t="shared" si="3"/>
        <v>19.291874716295965</v>
      </c>
      <c r="L12" s="31"/>
      <c r="M12" s="169">
        <v>136</v>
      </c>
      <c r="N12" s="122">
        <v>268.42160000000001</v>
      </c>
      <c r="O12" s="171">
        <v>7.1252999999999815</v>
      </c>
      <c r="P12" s="80">
        <f t="shared" si="4"/>
        <v>1066.9585841999663</v>
      </c>
      <c r="Q12" s="80">
        <f t="shared" si="5"/>
        <v>19.086915638639827</v>
      </c>
      <c r="R12" s="31"/>
      <c r="S12" s="173">
        <v>136</v>
      </c>
      <c r="T12" s="122">
        <v>268.27289999999999</v>
      </c>
      <c r="U12" s="175">
        <v>7.5174000000000092</v>
      </c>
      <c r="V12" s="80">
        <f t="shared" si="6"/>
        <v>1011.3071008593384</v>
      </c>
      <c r="W12" s="80">
        <f t="shared" si="7"/>
        <v>18.091361374943443</v>
      </c>
      <c r="X12" s="31"/>
      <c r="Y12" s="177">
        <v>135</v>
      </c>
      <c r="Z12" s="122">
        <v>268.44600000000003</v>
      </c>
      <c r="AA12" s="179">
        <v>7.34699999999998</v>
      </c>
      <c r="AB12" s="80">
        <f t="shared" si="8"/>
        <v>1027.1539403838328</v>
      </c>
      <c r="AC12" s="80">
        <f t="shared" si="9"/>
        <v>18.374846876276081</v>
      </c>
      <c r="AD12" s="31"/>
      <c r="AE12" s="181">
        <v>135</v>
      </c>
      <c r="AF12" s="122">
        <v>268.44330000000002</v>
      </c>
      <c r="AG12" s="183">
        <v>7.6659999999999968</v>
      </c>
      <c r="AH12" s="80">
        <f t="shared" si="10"/>
        <v>984.41168797286753</v>
      </c>
      <c r="AI12" s="80">
        <f t="shared" si="11"/>
        <v>17.610226976258812</v>
      </c>
      <c r="AJ12" s="31"/>
      <c r="AK12" s="121">
        <v>135</v>
      </c>
      <c r="AL12" s="122">
        <v>268.5677</v>
      </c>
      <c r="AM12" s="77">
        <v>7.82</v>
      </c>
      <c r="AN12" s="80">
        <f t="shared" si="12"/>
        <v>965.02557544757019</v>
      </c>
      <c r="AO12" s="80">
        <f t="shared" si="13"/>
        <v>17.263427109974423</v>
      </c>
      <c r="AP12" s="31"/>
      <c r="AQ12" s="121">
        <v>136</v>
      </c>
      <c r="AR12" s="122">
        <v>268.7867</v>
      </c>
      <c r="AS12" s="77">
        <v>7.1415000000000077</v>
      </c>
      <c r="AT12" s="80">
        <f t="shared" si="14"/>
        <v>1064.5382622698301</v>
      </c>
      <c r="AU12" s="80">
        <f t="shared" si="15"/>
        <v>19.043618287474601</v>
      </c>
      <c r="AV12" s="31"/>
      <c r="AW12" s="34"/>
      <c r="AX12" s="35"/>
      <c r="AY12" s="36"/>
      <c r="AZ12" s="36"/>
      <c r="BA12" s="36"/>
    </row>
    <row r="13" spans="1:53" x14ac:dyDescent="0.2">
      <c r="A13" s="121">
        <v>162</v>
      </c>
      <c r="B13" s="122">
        <v>268.41890000000001</v>
      </c>
      <c r="C13" s="158">
        <v>7.8580000000000041</v>
      </c>
      <c r="D13" s="80">
        <f t="shared" si="0"/>
        <v>1152.4306439297525</v>
      </c>
      <c r="E13" s="80">
        <f t="shared" si="1"/>
        <v>20.6159328073301</v>
      </c>
      <c r="F13" s="31"/>
      <c r="G13" s="165">
        <v>162</v>
      </c>
      <c r="H13" s="122">
        <v>267.56439999999998</v>
      </c>
      <c r="I13" s="167">
        <v>8.2393999999999892</v>
      </c>
      <c r="J13" s="80">
        <f t="shared" si="2"/>
        <v>1099.0848848217117</v>
      </c>
      <c r="K13" s="80">
        <f t="shared" si="3"/>
        <v>19.66162584654225</v>
      </c>
      <c r="L13" s="31"/>
      <c r="M13" s="169">
        <v>162</v>
      </c>
      <c r="N13" s="122">
        <v>267.44819999999999</v>
      </c>
      <c r="O13" s="171">
        <v>8.1313000000000102</v>
      </c>
      <c r="P13" s="80">
        <f t="shared" si="4"/>
        <v>1113.6964569011093</v>
      </c>
      <c r="Q13" s="80">
        <f t="shared" si="5"/>
        <v>19.92301354027029</v>
      </c>
      <c r="R13" s="31"/>
      <c r="S13" s="173">
        <v>162</v>
      </c>
      <c r="T13" s="122">
        <v>267.0831</v>
      </c>
      <c r="U13" s="175">
        <v>8.2827000000000339</v>
      </c>
      <c r="V13" s="80">
        <f t="shared" si="6"/>
        <v>1093.339128545035</v>
      </c>
      <c r="W13" s="80">
        <f t="shared" si="7"/>
        <v>19.558839508855726</v>
      </c>
      <c r="X13" s="31"/>
      <c r="Y13" s="177">
        <v>162</v>
      </c>
      <c r="Z13" s="122">
        <v>267.44</v>
      </c>
      <c r="AA13" s="179">
        <v>8.420599999999979</v>
      </c>
      <c r="AB13" s="80">
        <f t="shared" si="8"/>
        <v>1075.4340545804362</v>
      </c>
      <c r="AC13" s="80">
        <f t="shared" si="9"/>
        <v>19.238534071206374</v>
      </c>
      <c r="AD13" s="31"/>
      <c r="AE13" s="181">
        <v>162</v>
      </c>
      <c r="AF13" s="122">
        <v>267.43189999999998</v>
      </c>
      <c r="AG13" s="183">
        <v>8.6774000000000342</v>
      </c>
      <c r="AH13" s="80">
        <f t="shared" si="10"/>
        <v>1043.6075322101049</v>
      </c>
      <c r="AI13" s="80">
        <f t="shared" si="11"/>
        <v>18.669186622721018</v>
      </c>
      <c r="AJ13" s="31"/>
      <c r="AK13" s="121">
        <v>161</v>
      </c>
      <c r="AL13" s="122">
        <v>267.4941</v>
      </c>
      <c r="AM13" s="77">
        <v>8.85</v>
      </c>
      <c r="AN13" s="80">
        <f t="shared" si="12"/>
        <v>1016.9378531073447</v>
      </c>
      <c r="AO13" s="80">
        <f t="shared" si="13"/>
        <v>18.192090395480228</v>
      </c>
      <c r="AP13" s="31"/>
      <c r="AQ13" s="121">
        <v>162</v>
      </c>
      <c r="AR13" s="122">
        <v>267.75639999999999</v>
      </c>
      <c r="AS13" s="77">
        <v>8.7694000000000187</v>
      </c>
      <c r="AT13" s="80">
        <f t="shared" si="14"/>
        <v>1032.6590188610373</v>
      </c>
      <c r="AU13" s="80">
        <f t="shared" si="15"/>
        <v>18.473327707710865</v>
      </c>
      <c r="AV13" s="31"/>
      <c r="AW13" s="34"/>
      <c r="AX13" s="35"/>
      <c r="AY13" s="36"/>
      <c r="AZ13" s="36"/>
      <c r="BA13" s="36"/>
    </row>
    <row r="14" spans="1:53" x14ac:dyDescent="0.2">
      <c r="A14" s="121">
        <v>174</v>
      </c>
      <c r="B14" s="122">
        <v>267.38330000000002</v>
      </c>
      <c r="C14" s="158">
        <v>8.6503000000000156</v>
      </c>
      <c r="D14" s="80">
        <f t="shared" si="0"/>
        <v>1124.4234304012557</v>
      </c>
      <c r="E14" s="80">
        <f t="shared" si="1"/>
        <v>20.11490930950368</v>
      </c>
      <c r="F14" s="31"/>
      <c r="G14" s="165">
        <v>174</v>
      </c>
      <c r="H14" s="122">
        <v>267.04790000000003</v>
      </c>
      <c r="I14" s="167">
        <v>8.7044999999999959</v>
      </c>
      <c r="J14" s="80">
        <f t="shared" si="2"/>
        <v>1117.422023091505</v>
      </c>
      <c r="K14" s="80">
        <f t="shared" si="3"/>
        <v>19.989660520420482</v>
      </c>
      <c r="L14" s="31"/>
      <c r="M14" s="169">
        <v>174</v>
      </c>
      <c r="N14" s="122">
        <v>266.65589999999997</v>
      </c>
      <c r="O14" s="171">
        <v>8.8100000000000023</v>
      </c>
      <c r="P14" s="80">
        <f t="shared" si="4"/>
        <v>1104.0408626560725</v>
      </c>
      <c r="Q14" s="80">
        <f t="shared" si="5"/>
        <v>19.750283768444945</v>
      </c>
      <c r="R14" s="31"/>
      <c r="S14" s="173">
        <v>175</v>
      </c>
      <c r="T14" s="122">
        <v>266.61799999999999</v>
      </c>
      <c r="U14" s="175">
        <v>8.7991999999999848</v>
      </c>
      <c r="V14" s="80">
        <f t="shared" si="6"/>
        <v>1111.7487953450334</v>
      </c>
      <c r="W14" s="80">
        <f t="shared" si="7"/>
        <v>19.888171651968396</v>
      </c>
      <c r="X14" s="31"/>
      <c r="Y14" s="177">
        <v>173</v>
      </c>
      <c r="Z14" s="122">
        <v>266.76130000000001</v>
      </c>
      <c r="AA14" s="179">
        <v>8.9099999999999682</v>
      </c>
      <c r="AB14" s="80">
        <f t="shared" si="8"/>
        <v>1085.3759820426526</v>
      </c>
      <c r="AC14" s="80">
        <f t="shared" si="9"/>
        <v>19.416386083052821</v>
      </c>
      <c r="AD14" s="31"/>
      <c r="AE14" s="181">
        <v>174</v>
      </c>
      <c r="AF14" s="122">
        <v>266.72620000000001</v>
      </c>
      <c r="AG14" s="183">
        <v>9.3831000000000131</v>
      </c>
      <c r="AH14" s="80">
        <f t="shared" si="10"/>
        <v>1036.6083703680006</v>
      </c>
      <c r="AI14" s="80">
        <f t="shared" si="11"/>
        <v>18.543978003005378</v>
      </c>
      <c r="AJ14" s="31"/>
      <c r="AK14" s="121">
        <v>173</v>
      </c>
      <c r="AL14" s="122">
        <v>267.00470000000001</v>
      </c>
      <c r="AM14" s="77">
        <v>9.82</v>
      </c>
      <c r="AN14" s="80">
        <f t="shared" si="12"/>
        <v>984.79633401221986</v>
      </c>
      <c r="AO14" s="80">
        <f t="shared" si="13"/>
        <v>17.617107942973522</v>
      </c>
      <c r="AP14" s="31"/>
      <c r="AQ14" s="121">
        <v>174</v>
      </c>
      <c r="AR14" s="122">
        <v>266.78559999999999</v>
      </c>
      <c r="AS14" s="77">
        <v>9.8050000000000068</v>
      </c>
      <c r="AT14" s="80">
        <f t="shared" si="14"/>
        <v>992.00407955124876</v>
      </c>
      <c r="AU14" s="80">
        <f t="shared" si="15"/>
        <v>17.746047934727169</v>
      </c>
      <c r="AV14" s="31"/>
      <c r="AW14" s="34"/>
      <c r="AX14" s="35"/>
      <c r="AY14" s="36"/>
      <c r="AZ14" s="36"/>
      <c r="BA14" s="36"/>
    </row>
    <row r="15" spans="1:53" x14ac:dyDescent="0.2">
      <c r="A15" s="121">
        <v>199</v>
      </c>
      <c r="B15" s="122">
        <v>266.17720000000003</v>
      </c>
      <c r="C15" s="158">
        <v>9.6129999999999995</v>
      </c>
      <c r="D15" s="80">
        <f t="shared" si="0"/>
        <v>1157.193383959222</v>
      </c>
      <c r="E15" s="80">
        <f t="shared" si="1"/>
        <v>20.701133881202541</v>
      </c>
      <c r="F15" s="31"/>
      <c r="G15" s="165">
        <v>199</v>
      </c>
      <c r="H15" s="122">
        <v>266.04469999999998</v>
      </c>
      <c r="I15" s="167">
        <v>9.7130999999999972</v>
      </c>
      <c r="J15" s="80">
        <f t="shared" si="2"/>
        <v>1145.2677312083683</v>
      </c>
      <c r="K15" s="80">
        <f t="shared" si="3"/>
        <v>20.487794833781187</v>
      </c>
      <c r="L15" s="31"/>
      <c r="M15" s="169">
        <v>199</v>
      </c>
      <c r="N15" s="122">
        <v>265.69319999999999</v>
      </c>
      <c r="O15" s="171">
        <v>9.7672000000000025</v>
      </c>
      <c r="P15" s="80">
        <f t="shared" si="4"/>
        <v>1138.9241543123921</v>
      </c>
      <c r="Q15" s="80">
        <f t="shared" si="5"/>
        <v>20.374314030633133</v>
      </c>
      <c r="R15" s="31"/>
      <c r="S15" s="173">
        <v>199</v>
      </c>
      <c r="T15" s="122">
        <v>265.60939999999999</v>
      </c>
      <c r="U15" s="175">
        <v>9.8024000000000342</v>
      </c>
      <c r="V15" s="80">
        <f t="shared" si="6"/>
        <v>1134.8343262874357</v>
      </c>
      <c r="W15" s="80">
        <f t="shared" si="7"/>
        <v>20.301150738594558</v>
      </c>
      <c r="X15" s="31"/>
      <c r="Y15" s="177">
        <v>198</v>
      </c>
      <c r="Z15" s="122">
        <v>265.80410000000001</v>
      </c>
      <c r="AA15" s="179">
        <v>10.143100000000004</v>
      </c>
      <c r="AB15" s="80">
        <f t="shared" si="8"/>
        <v>1091.2048584752192</v>
      </c>
      <c r="AC15" s="80">
        <f t="shared" si="9"/>
        <v>19.520659364494083</v>
      </c>
      <c r="AD15" s="31"/>
      <c r="AE15" s="181">
        <v>199</v>
      </c>
      <c r="AF15" s="122">
        <v>265.80680000000001</v>
      </c>
      <c r="AG15" s="183">
        <v>10.302500000000009</v>
      </c>
      <c r="AH15" s="80">
        <f t="shared" si="10"/>
        <v>1079.7476340693997</v>
      </c>
      <c r="AI15" s="80">
        <f t="shared" si="11"/>
        <v>19.315700072797849</v>
      </c>
      <c r="AJ15" s="31"/>
      <c r="AK15" s="121">
        <v>198</v>
      </c>
      <c r="AL15" s="122">
        <v>265.77159999999998</v>
      </c>
      <c r="AM15" s="77">
        <v>10.53</v>
      </c>
      <c r="AN15" s="80">
        <f t="shared" si="12"/>
        <v>1051.1111111111111</v>
      </c>
      <c r="AO15" s="80">
        <f t="shared" si="13"/>
        <v>18.803418803418804</v>
      </c>
      <c r="AP15" s="31"/>
      <c r="AQ15" s="121">
        <v>199</v>
      </c>
      <c r="AR15" s="122">
        <v>266.0772</v>
      </c>
      <c r="AS15" s="77">
        <v>11.011099999999999</v>
      </c>
      <c r="AT15" s="80">
        <f t="shared" si="14"/>
        <v>1010.2623716068332</v>
      </c>
      <c r="AU15" s="80">
        <f t="shared" si="15"/>
        <v>18.072672121768036</v>
      </c>
      <c r="AV15" s="31"/>
      <c r="AW15" s="34"/>
      <c r="AX15" s="35"/>
      <c r="AY15" s="36"/>
      <c r="AZ15" s="36"/>
      <c r="BA15" s="36"/>
    </row>
    <row r="16" spans="1:53" x14ac:dyDescent="0.2">
      <c r="A16" s="121">
        <v>224</v>
      </c>
      <c r="B16" s="122">
        <v>265.22539999999998</v>
      </c>
      <c r="C16" s="158">
        <v>10.597299999999962</v>
      </c>
      <c r="D16" s="80">
        <f t="shared" si="0"/>
        <v>1181.5839883744013</v>
      </c>
      <c r="E16" s="80">
        <f t="shared" si="1"/>
        <v>21.137459541581421</v>
      </c>
      <c r="F16" s="31"/>
      <c r="G16" s="165">
        <v>224</v>
      </c>
      <c r="H16" s="122">
        <v>264.93880000000001</v>
      </c>
      <c r="I16" s="167">
        <v>10.735299999999995</v>
      </c>
      <c r="J16" s="80">
        <f t="shared" si="2"/>
        <v>1166.3949773178213</v>
      </c>
      <c r="K16" s="80">
        <f t="shared" si="3"/>
        <v>20.865741991374261</v>
      </c>
      <c r="L16" s="31"/>
      <c r="M16" s="169">
        <v>224</v>
      </c>
      <c r="N16" s="122">
        <v>264.70890000000003</v>
      </c>
      <c r="O16" s="171">
        <v>10.797500000000014</v>
      </c>
      <c r="P16" s="80">
        <f t="shared" si="4"/>
        <v>1159.6758508914083</v>
      </c>
      <c r="Q16" s="80">
        <f t="shared" si="5"/>
        <v>20.74554294975686</v>
      </c>
      <c r="R16" s="31"/>
      <c r="S16" s="173">
        <v>224</v>
      </c>
      <c r="T16" s="122">
        <v>264.5872</v>
      </c>
      <c r="U16" s="175">
        <v>10.908299999999997</v>
      </c>
      <c r="V16" s="80">
        <f t="shared" si="6"/>
        <v>1147.8965558336315</v>
      </c>
      <c r="W16" s="80">
        <f t="shared" si="7"/>
        <v>20.534822107936165</v>
      </c>
      <c r="X16" s="31"/>
      <c r="Y16" s="177">
        <v>223</v>
      </c>
      <c r="Z16" s="122">
        <v>264.77379999999999</v>
      </c>
      <c r="AA16" s="179">
        <v>11.078699999999969</v>
      </c>
      <c r="AB16" s="80">
        <f t="shared" si="8"/>
        <v>1125.1951943820154</v>
      </c>
      <c r="AC16" s="80">
        <f t="shared" si="9"/>
        <v>20.128715463005644</v>
      </c>
      <c r="AD16" s="31"/>
      <c r="AE16" s="181">
        <v>224</v>
      </c>
      <c r="AF16" s="122">
        <v>264.70080000000002</v>
      </c>
      <c r="AG16" s="183">
        <v>11.408500000000004</v>
      </c>
      <c r="AH16" s="80">
        <f t="shared" si="10"/>
        <v>1097.5676031029491</v>
      </c>
      <c r="AI16" s="80">
        <f t="shared" si="11"/>
        <v>19.634483060875656</v>
      </c>
      <c r="AJ16" s="31"/>
      <c r="AK16" s="121">
        <v>223</v>
      </c>
      <c r="AL16" s="122">
        <v>264.83600000000001</v>
      </c>
      <c r="AM16" s="77">
        <v>11.6</v>
      </c>
      <c r="AN16" s="80">
        <f t="shared" si="12"/>
        <v>1074.6293103448277</v>
      </c>
      <c r="AO16" s="80">
        <f t="shared" si="13"/>
        <v>19.224137931034484</v>
      </c>
      <c r="AP16" s="31"/>
      <c r="AQ16" s="121">
        <v>224</v>
      </c>
      <c r="AR16" s="122">
        <v>265.00909999999999</v>
      </c>
      <c r="AS16" s="77">
        <v>11.962900000000047</v>
      </c>
      <c r="AT16" s="80">
        <f t="shared" si="14"/>
        <v>1046.7027225839847</v>
      </c>
      <c r="AU16" s="80">
        <f t="shared" si="15"/>
        <v>18.724556754632999</v>
      </c>
      <c r="AV16" s="31"/>
      <c r="AW16" s="34"/>
      <c r="AX16" s="35"/>
      <c r="AY16" s="36"/>
      <c r="AZ16" s="36"/>
      <c r="BA16" s="36"/>
    </row>
    <row r="17" spans="1:53" x14ac:dyDescent="0.2">
      <c r="A17" s="121">
        <v>248</v>
      </c>
      <c r="B17" s="122">
        <v>264.38440000000003</v>
      </c>
      <c r="C17" s="158">
        <v>11.421999999999969</v>
      </c>
      <c r="D17" s="80">
        <f t="shared" si="0"/>
        <v>1213.7278935387881</v>
      </c>
      <c r="E17" s="80">
        <f t="shared" si="1"/>
        <v>21.712484678690306</v>
      </c>
      <c r="F17" s="31"/>
      <c r="G17" s="165">
        <v>248</v>
      </c>
      <c r="H17" s="122">
        <v>264.11669999999998</v>
      </c>
      <c r="I17" s="167">
        <v>11.538399999999967</v>
      </c>
      <c r="J17" s="80">
        <f t="shared" si="2"/>
        <v>1201.4837412466234</v>
      </c>
      <c r="K17" s="80">
        <f t="shared" si="3"/>
        <v>21.493447965055875</v>
      </c>
      <c r="L17" s="31"/>
      <c r="M17" s="169">
        <v>248</v>
      </c>
      <c r="N17" s="122">
        <v>263.88420000000002</v>
      </c>
      <c r="O17" s="171">
        <v>11.351800000000026</v>
      </c>
      <c r="P17" s="80">
        <f t="shared" si="4"/>
        <v>1221.2336369562508</v>
      </c>
      <c r="Q17" s="80">
        <f t="shared" si="5"/>
        <v>21.846755580612715</v>
      </c>
      <c r="R17" s="31"/>
      <c r="S17" s="173">
        <v>249</v>
      </c>
      <c r="T17" s="122">
        <v>263.78410000000002</v>
      </c>
      <c r="U17" s="175">
        <v>11.730400000000031</v>
      </c>
      <c r="V17" s="80">
        <f t="shared" si="6"/>
        <v>1186.5835777126067</v>
      </c>
      <c r="W17" s="80">
        <f t="shared" si="7"/>
        <v>21.226897633499227</v>
      </c>
      <c r="X17" s="31"/>
      <c r="Y17" s="177">
        <v>248</v>
      </c>
      <c r="Z17" s="122">
        <v>264.21949999999998</v>
      </c>
      <c r="AA17" s="179">
        <v>11.87639999999999</v>
      </c>
      <c r="AB17" s="80">
        <f t="shared" si="8"/>
        <v>1167.2897511030289</v>
      </c>
      <c r="AC17" s="80">
        <f t="shared" si="9"/>
        <v>20.881748678050606</v>
      </c>
      <c r="AD17" s="31"/>
      <c r="AE17" s="181">
        <v>248</v>
      </c>
      <c r="AF17" s="122">
        <v>263.85169999999999</v>
      </c>
      <c r="AG17" s="183">
        <v>12.257600000000025</v>
      </c>
      <c r="AH17" s="80">
        <f t="shared" si="10"/>
        <v>1130.9881216551341</v>
      </c>
      <c r="AI17" s="80">
        <f t="shared" si="11"/>
        <v>20.232345646782363</v>
      </c>
      <c r="AJ17" s="31"/>
      <c r="AK17" s="121">
        <v>247</v>
      </c>
      <c r="AL17" s="122">
        <v>264.03829999999999</v>
      </c>
      <c r="AM17" s="77">
        <v>12.43</v>
      </c>
      <c r="AN17" s="80">
        <f t="shared" si="12"/>
        <v>1110.8045052292839</v>
      </c>
      <c r="AO17" s="80">
        <f t="shared" si="13"/>
        <v>19.871279163314561</v>
      </c>
      <c r="AP17" s="31"/>
      <c r="AQ17" s="121">
        <v>248</v>
      </c>
      <c r="AR17" s="122">
        <v>264.17619999999999</v>
      </c>
      <c r="AS17" s="77">
        <v>12.803899999999999</v>
      </c>
      <c r="AT17" s="80">
        <f t="shared" si="14"/>
        <v>1082.7326049094418</v>
      </c>
      <c r="AU17" s="80">
        <f t="shared" si="15"/>
        <v>19.369098477807544</v>
      </c>
      <c r="AV17" s="31"/>
      <c r="AW17" s="34"/>
      <c r="AX17" s="35"/>
      <c r="AY17" s="36"/>
      <c r="AZ17" s="36"/>
      <c r="BA17" s="36"/>
    </row>
    <row r="18" spans="1:53" x14ac:dyDescent="0.2">
      <c r="A18" s="121">
        <v>268</v>
      </c>
      <c r="B18" s="122">
        <v>263.85169999999999</v>
      </c>
      <c r="C18" s="158">
        <v>12.306299999999965</v>
      </c>
      <c r="D18" s="80">
        <f t="shared" si="0"/>
        <v>1217.3602138741978</v>
      </c>
      <c r="E18" s="80">
        <f t="shared" si="1"/>
        <v>21.777463575567047</v>
      </c>
      <c r="F18" s="31"/>
      <c r="G18" s="165">
        <v>268</v>
      </c>
      <c r="H18" s="122">
        <v>263.54349999999999</v>
      </c>
      <c r="I18" s="167">
        <v>12.349600000000009</v>
      </c>
      <c r="J18" s="80">
        <f t="shared" si="2"/>
        <v>1213.09192200557</v>
      </c>
      <c r="K18" s="80">
        <f t="shared" si="3"/>
        <v>21.701107728185512</v>
      </c>
      <c r="L18" s="31"/>
      <c r="M18" s="169">
        <v>268</v>
      </c>
      <c r="N18" s="122">
        <v>262.99990000000003</v>
      </c>
      <c r="O18" s="171">
        <v>11.949400000000026</v>
      </c>
      <c r="P18" s="80">
        <f t="shared" si="4"/>
        <v>1253.7198520427776</v>
      </c>
      <c r="Q18" s="80">
        <f t="shared" si="5"/>
        <v>22.427904329924466</v>
      </c>
      <c r="R18" s="31"/>
      <c r="S18" s="173">
        <v>269</v>
      </c>
      <c r="T18" s="122">
        <v>262.97289999999998</v>
      </c>
      <c r="U18" s="175">
        <v>12.303600000000017</v>
      </c>
      <c r="V18" s="80">
        <f t="shared" si="6"/>
        <v>1222.1707467733004</v>
      </c>
      <c r="W18" s="80">
        <f t="shared" si="7"/>
        <v>21.86351962027371</v>
      </c>
      <c r="X18" s="31"/>
      <c r="Y18" s="177">
        <v>268</v>
      </c>
      <c r="Z18" s="122">
        <v>263.62189999999998</v>
      </c>
      <c r="AA18" s="179">
        <v>12.768799999999999</v>
      </c>
      <c r="AB18" s="80">
        <f t="shared" si="8"/>
        <v>1173.2660860848318</v>
      </c>
      <c r="AC18" s="80">
        <f t="shared" si="9"/>
        <v>20.988659858404862</v>
      </c>
      <c r="AD18" s="31"/>
      <c r="AE18" s="181">
        <v>268</v>
      </c>
      <c r="AF18" s="122">
        <v>262.99450000000002</v>
      </c>
      <c r="AG18" s="183">
        <v>13.114800000000002</v>
      </c>
      <c r="AH18" s="80">
        <f t="shared" si="10"/>
        <v>1142.3125019062431</v>
      </c>
      <c r="AI18" s="80">
        <f t="shared" si="11"/>
        <v>20.434928477750326</v>
      </c>
      <c r="AJ18" s="31"/>
      <c r="AK18" s="121">
        <v>268</v>
      </c>
      <c r="AL18" s="122">
        <v>263.14589999999998</v>
      </c>
      <c r="AM18" s="77">
        <v>13.46</v>
      </c>
      <c r="AN18" s="80">
        <f t="shared" si="12"/>
        <v>1113.0163447251114</v>
      </c>
      <c r="AO18" s="80">
        <f t="shared" si="13"/>
        <v>19.910846953937593</v>
      </c>
      <c r="AP18" s="31"/>
      <c r="AQ18" s="121">
        <v>269</v>
      </c>
      <c r="AR18" s="122">
        <v>263.14589999999998</v>
      </c>
      <c r="AS18" s="77">
        <v>13.336600000000033</v>
      </c>
      <c r="AT18" s="80">
        <f t="shared" si="14"/>
        <v>1127.5062609660604</v>
      </c>
      <c r="AU18" s="80">
        <f t="shared" si="15"/>
        <v>20.170058335707701</v>
      </c>
      <c r="AV18" s="31"/>
      <c r="AW18" s="34"/>
      <c r="AX18" s="35"/>
      <c r="AY18" s="36"/>
      <c r="AZ18" s="36"/>
      <c r="BA18" s="36"/>
    </row>
    <row r="19" spans="1:53" x14ac:dyDescent="0.2">
      <c r="A19" s="121">
        <v>293</v>
      </c>
      <c r="B19" s="122">
        <v>262.50779999999997</v>
      </c>
      <c r="C19" s="158">
        <v>13.436599999999999</v>
      </c>
      <c r="D19" s="80">
        <f t="shared" si="0"/>
        <v>1218.9616420820744</v>
      </c>
      <c r="E19" s="80">
        <f t="shared" si="1"/>
        <v>21.806111665153388</v>
      </c>
      <c r="F19" s="31"/>
      <c r="G19" s="165">
        <v>293</v>
      </c>
      <c r="H19" s="122">
        <v>262.04000000000002</v>
      </c>
      <c r="I19" s="167">
        <v>13.485299999999995</v>
      </c>
      <c r="J19" s="80">
        <f t="shared" si="2"/>
        <v>1214.5595574440322</v>
      </c>
      <c r="K19" s="80">
        <f t="shared" si="3"/>
        <v>21.727362387191988</v>
      </c>
      <c r="L19" s="31"/>
      <c r="M19" s="169">
        <v>293</v>
      </c>
      <c r="N19" s="122">
        <v>261.86959999999999</v>
      </c>
      <c r="O19" s="171">
        <v>13.550200000000018</v>
      </c>
      <c r="P19" s="80">
        <f t="shared" si="4"/>
        <v>1208.7423063866199</v>
      </c>
      <c r="Q19" s="80">
        <f t="shared" si="5"/>
        <v>21.623297073105903</v>
      </c>
      <c r="R19" s="31"/>
      <c r="S19" s="173">
        <v>294</v>
      </c>
      <c r="T19" s="122">
        <v>261.8372</v>
      </c>
      <c r="U19" s="175">
        <v>13.807099999999991</v>
      </c>
      <c r="V19" s="80">
        <f t="shared" si="6"/>
        <v>1190.3006424231019</v>
      </c>
      <c r="W19" s="80">
        <f t="shared" si="7"/>
        <v>21.293392529930266</v>
      </c>
      <c r="X19" s="31"/>
      <c r="Y19" s="177">
        <v>293</v>
      </c>
      <c r="Z19" s="122">
        <v>262.02109999999999</v>
      </c>
      <c r="AA19" s="179">
        <v>13.990999999999985</v>
      </c>
      <c r="AB19" s="80">
        <f t="shared" si="8"/>
        <v>1170.6597098134528</v>
      </c>
      <c r="AC19" s="80">
        <f t="shared" si="9"/>
        <v>20.942034164820264</v>
      </c>
      <c r="AD19" s="31"/>
      <c r="AE19" s="181">
        <v>293</v>
      </c>
      <c r="AF19" s="122">
        <v>261.88040000000001</v>
      </c>
      <c r="AG19" s="183">
        <v>14.22890000000001</v>
      </c>
      <c r="AH19" s="80">
        <f t="shared" si="10"/>
        <v>1151.0868724918994</v>
      </c>
      <c r="AI19" s="80">
        <f t="shared" si="11"/>
        <v>20.591893962288005</v>
      </c>
      <c r="AJ19" s="31"/>
      <c r="AK19" s="121">
        <v>293</v>
      </c>
      <c r="AL19" s="122">
        <v>261.9237</v>
      </c>
      <c r="AM19" s="77">
        <v>14.4</v>
      </c>
      <c r="AN19" s="80">
        <f t="shared" si="12"/>
        <v>1137.4097222222222</v>
      </c>
      <c r="AO19" s="80">
        <f t="shared" si="13"/>
        <v>20.347222222222221</v>
      </c>
      <c r="AP19" s="31"/>
      <c r="AQ19" s="121">
        <v>293</v>
      </c>
      <c r="AR19" s="122">
        <v>262.20490000000001</v>
      </c>
      <c r="AS19" s="77">
        <v>14.680500000000052</v>
      </c>
      <c r="AT19" s="80">
        <f t="shared" si="14"/>
        <v>1115.6772589489419</v>
      </c>
      <c r="AU19" s="80">
        <f t="shared" si="15"/>
        <v>19.958448281734203</v>
      </c>
      <c r="AV19" s="31"/>
      <c r="AW19" s="34"/>
      <c r="AX19" s="35"/>
      <c r="AY19" s="36"/>
      <c r="AZ19" s="36"/>
      <c r="BA19" s="36"/>
    </row>
    <row r="20" spans="1:53" x14ac:dyDescent="0.2">
      <c r="A20" s="121">
        <v>318</v>
      </c>
      <c r="B20" s="122">
        <v>261.59379999999999</v>
      </c>
      <c r="C20" s="158">
        <v>14.277499999999975</v>
      </c>
      <c r="D20" s="80">
        <f t="shared" si="0"/>
        <v>1245.0499036946267</v>
      </c>
      <c r="E20" s="80">
        <f t="shared" si="1"/>
        <v>22.272806863946808</v>
      </c>
      <c r="F20" s="31"/>
      <c r="G20" s="165">
        <v>318</v>
      </c>
      <c r="H20" s="122">
        <v>261.50189999999998</v>
      </c>
      <c r="I20" s="167">
        <v>14.445299999999975</v>
      </c>
      <c r="J20" s="80">
        <f t="shared" si="2"/>
        <v>1230.5871113787896</v>
      </c>
      <c r="K20" s="80">
        <f t="shared" si="3"/>
        <v>22.01408070445062</v>
      </c>
      <c r="L20" s="31"/>
      <c r="M20" s="169">
        <v>318</v>
      </c>
      <c r="N20" s="122">
        <v>261.02870000000001</v>
      </c>
      <c r="O20" s="171">
        <v>14.542599999999993</v>
      </c>
      <c r="P20" s="80">
        <f t="shared" si="4"/>
        <v>1222.3536369012425</v>
      </c>
      <c r="Q20" s="80">
        <f t="shared" si="5"/>
        <v>21.866791357803979</v>
      </c>
      <c r="R20" s="31"/>
      <c r="S20" s="173">
        <v>319</v>
      </c>
      <c r="T20" s="122">
        <v>260.87720000000002</v>
      </c>
      <c r="U20" s="175">
        <v>14.345200000000034</v>
      </c>
      <c r="V20" s="80">
        <f t="shared" si="6"/>
        <v>1243.0708529682374</v>
      </c>
      <c r="W20" s="80">
        <f t="shared" si="7"/>
        <v>22.237403452025713</v>
      </c>
      <c r="X20" s="31"/>
      <c r="Y20" s="177">
        <v>318</v>
      </c>
      <c r="Z20" s="122">
        <v>261.02870000000001</v>
      </c>
      <c r="AA20" s="179">
        <v>14.49939999999998</v>
      </c>
      <c r="AB20" s="80">
        <f t="shared" si="8"/>
        <v>1225.9955584369025</v>
      </c>
      <c r="AC20" s="80">
        <f t="shared" si="9"/>
        <v>21.931942011393605</v>
      </c>
      <c r="AD20" s="31"/>
      <c r="AE20" s="181">
        <v>318</v>
      </c>
      <c r="AF20" s="122">
        <v>260.85289999999998</v>
      </c>
      <c r="AG20" s="183">
        <v>15.256400000000042</v>
      </c>
      <c r="AH20" s="80">
        <f t="shared" si="10"/>
        <v>1165.1634723788018</v>
      </c>
      <c r="AI20" s="80">
        <f t="shared" si="11"/>
        <v>20.843711491570694</v>
      </c>
      <c r="AJ20" s="31"/>
      <c r="AK20" s="121">
        <v>318</v>
      </c>
      <c r="AL20" s="122">
        <v>261.4153</v>
      </c>
      <c r="AM20" s="77">
        <v>15.27</v>
      </c>
      <c r="AN20" s="80">
        <f t="shared" si="12"/>
        <v>1164.1257367387034</v>
      </c>
      <c r="AO20" s="80">
        <f t="shared" si="13"/>
        <v>20.825147347740668</v>
      </c>
      <c r="AP20" s="31"/>
      <c r="AQ20" s="121">
        <v>318</v>
      </c>
      <c r="AR20" s="122">
        <v>261.34230000000002</v>
      </c>
      <c r="AS20" s="77">
        <v>15.594500000000039</v>
      </c>
      <c r="AT20" s="80">
        <f t="shared" si="14"/>
        <v>1139.9018884863224</v>
      </c>
      <c r="AU20" s="80">
        <f t="shared" si="15"/>
        <v>20.391804802975358</v>
      </c>
      <c r="AV20" s="31"/>
      <c r="AW20" s="34"/>
      <c r="AX20" s="35"/>
      <c r="AY20" s="36"/>
      <c r="AZ20" s="36"/>
      <c r="BA20" s="36"/>
    </row>
    <row r="21" spans="1:53" x14ac:dyDescent="0.2">
      <c r="A21" s="121">
        <v>343</v>
      </c>
      <c r="B21" s="122">
        <v>260.76089999999999</v>
      </c>
      <c r="C21" s="158">
        <v>15.080699999999979</v>
      </c>
      <c r="D21" s="80">
        <f t="shared" si="0"/>
        <v>1271.4064996982916</v>
      </c>
      <c r="E21" s="80">
        <f t="shared" si="1"/>
        <v>22.744302320184108</v>
      </c>
      <c r="F21" s="31"/>
      <c r="G21" s="165">
        <v>343</v>
      </c>
      <c r="H21" s="122">
        <v>260.4391</v>
      </c>
      <c r="I21" s="167">
        <v>15.142899999999997</v>
      </c>
      <c r="J21" s="80">
        <f t="shared" si="2"/>
        <v>1266.1841523090029</v>
      </c>
      <c r="K21" s="80">
        <f t="shared" si="3"/>
        <v>22.650879289964276</v>
      </c>
      <c r="L21" s="31"/>
      <c r="M21" s="169">
        <v>343</v>
      </c>
      <c r="N21" s="122">
        <v>260.22550000000001</v>
      </c>
      <c r="O21" s="171">
        <v>15.264700000000005</v>
      </c>
      <c r="P21" s="80">
        <f t="shared" si="4"/>
        <v>1256.0810235379663</v>
      </c>
      <c r="Q21" s="80">
        <f t="shared" si="5"/>
        <v>22.470143533773996</v>
      </c>
      <c r="R21" s="31"/>
      <c r="S21" s="173">
        <v>343</v>
      </c>
      <c r="T21" s="122">
        <v>260.17959999999999</v>
      </c>
      <c r="U21" s="175">
        <v>15.408000000000015</v>
      </c>
      <c r="V21" s="80">
        <f t="shared" si="6"/>
        <v>1244.3990134994795</v>
      </c>
      <c r="W21" s="80">
        <f t="shared" si="7"/>
        <v>22.261163032191046</v>
      </c>
      <c r="X21" s="31"/>
      <c r="Y21" s="177">
        <v>343</v>
      </c>
      <c r="Z21" s="122">
        <v>260.3066</v>
      </c>
      <c r="AA21" s="179">
        <v>15.675700000000006</v>
      </c>
      <c r="AB21" s="80">
        <f t="shared" si="8"/>
        <v>1223.1479295980396</v>
      </c>
      <c r="AC21" s="80">
        <f t="shared" si="9"/>
        <v>21.881000529481927</v>
      </c>
      <c r="AD21" s="31"/>
      <c r="AE21" s="181">
        <v>344</v>
      </c>
      <c r="AF21" s="122">
        <v>260.17419999999998</v>
      </c>
      <c r="AG21" s="183">
        <v>15.935100000000034</v>
      </c>
      <c r="AH21" s="80">
        <f t="shared" si="10"/>
        <v>1206.7448588336413</v>
      </c>
      <c r="AI21" s="80">
        <f t="shared" si="11"/>
        <v>21.587564558741349</v>
      </c>
      <c r="AJ21" s="31"/>
      <c r="AK21" s="121">
        <v>343</v>
      </c>
      <c r="AL21" s="122">
        <v>260.23899999999998</v>
      </c>
      <c r="AM21" s="77">
        <v>16.03</v>
      </c>
      <c r="AN21" s="80">
        <f t="shared" si="12"/>
        <v>1196.1135371179039</v>
      </c>
      <c r="AO21" s="80">
        <f t="shared" si="13"/>
        <v>21.397379912663755</v>
      </c>
      <c r="AP21" s="31"/>
      <c r="AQ21" s="121">
        <v>342</v>
      </c>
      <c r="AR21" s="122">
        <v>260.57709999999997</v>
      </c>
      <c r="AS21" s="77">
        <v>16.427400000000034</v>
      </c>
      <c r="AT21" s="80">
        <f t="shared" si="14"/>
        <v>1163.775156141566</v>
      </c>
      <c r="AU21" s="80">
        <f t="shared" si="15"/>
        <v>20.818875780707799</v>
      </c>
      <c r="AV21" s="31"/>
      <c r="AW21" s="34"/>
      <c r="AX21" s="35"/>
      <c r="AY21" s="36"/>
      <c r="AZ21" s="36"/>
      <c r="BA21" s="36"/>
    </row>
    <row r="22" spans="1:53" x14ac:dyDescent="0.2">
      <c r="A22" s="121">
        <v>364</v>
      </c>
      <c r="B22" s="122">
        <v>259.8578</v>
      </c>
      <c r="C22" s="158">
        <v>15.970300000000009</v>
      </c>
      <c r="D22" s="80">
        <f t="shared" si="0"/>
        <v>1274.0900296174766</v>
      </c>
      <c r="E22" s="80">
        <f t="shared" si="1"/>
        <v>22.792308222137329</v>
      </c>
      <c r="F22" s="31"/>
      <c r="G22" s="165">
        <v>364</v>
      </c>
      <c r="H22" s="122">
        <v>259.54950000000002</v>
      </c>
      <c r="I22" s="167">
        <v>16.113699999999994</v>
      </c>
      <c r="J22" s="80">
        <f t="shared" si="2"/>
        <v>1262.7515716440053</v>
      </c>
      <c r="K22" s="80">
        <f t="shared" si="3"/>
        <v>22.589473553560023</v>
      </c>
      <c r="L22" s="31"/>
      <c r="M22" s="169">
        <v>363</v>
      </c>
      <c r="N22" s="122">
        <v>259.33589999999998</v>
      </c>
      <c r="O22" s="171">
        <v>16.27600000000001</v>
      </c>
      <c r="P22" s="80">
        <f t="shared" si="4"/>
        <v>1246.7252396166125</v>
      </c>
      <c r="Q22" s="80">
        <f t="shared" si="5"/>
        <v>22.302777095109349</v>
      </c>
      <c r="R22" s="31"/>
      <c r="S22" s="173">
        <v>364</v>
      </c>
      <c r="T22" s="122">
        <v>259.2088</v>
      </c>
      <c r="U22" s="175">
        <v>16.297599999999989</v>
      </c>
      <c r="V22" s="80">
        <f t="shared" si="6"/>
        <v>1248.5028470449645</v>
      </c>
      <c r="W22" s="80">
        <f t="shared" si="7"/>
        <v>22.334576870214036</v>
      </c>
      <c r="X22" s="31"/>
      <c r="Y22" s="177">
        <v>363</v>
      </c>
      <c r="Z22" s="122">
        <v>259.2953</v>
      </c>
      <c r="AA22" s="179">
        <v>16.649099999999976</v>
      </c>
      <c r="AB22" s="80">
        <f t="shared" si="8"/>
        <v>1218.7866010775376</v>
      </c>
      <c r="AC22" s="80">
        <f t="shared" si="9"/>
        <v>21.802980341279742</v>
      </c>
      <c r="AD22" s="31"/>
      <c r="AE22" s="181">
        <v>363</v>
      </c>
      <c r="AF22" s="122">
        <v>259.3116</v>
      </c>
      <c r="AG22" s="183">
        <v>16.79770000000002</v>
      </c>
      <c r="AH22" s="80">
        <f t="shared" si="10"/>
        <v>1208.0046673056415</v>
      </c>
      <c r="AI22" s="80">
        <f t="shared" si="11"/>
        <v>21.6101013829274</v>
      </c>
      <c r="AJ22" s="31"/>
      <c r="AK22" s="121">
        <v>363</v>
      </c>
      <c r="AL22" s="122">
        <v>259.26560000000001</v>
      </c>
      <c r="AM22" s="77">
        <v>16.97</v>
      </c>
      <c r="AN22" s="80">
        <f t="shared" si="12"/>
        <v>1195.7395403653506</v>
      </c>
      <c r="AO22" s="80">
        <f t="shared" si="13"/>
        <v>21.390689451974072</v>
      </c>
      <c r="AP22" s="31"/>
      <c r="AQ22" s="121">
        <v>364</v>
      </c>
      <c r="AR22" s="122">
        <v>259.64409999999998</v>
      </c>
      <c r="AS22" s="77">
        <v>17.330500000000029</v>
      </c>
      <c r="AT22" s="80">
        <f t="shared" si="14"/>
        <v>1174.0919188713519</v>
      </c>
      <c r="AU22" s="80">
        <f t="shared" si="15"/>
        <v>21.003433253512558</v>
      </c>
      <c r="AV22" s="31"/>
      <c r="AW22" s="34"/>
      <c r="AX22" s="35"/>
      <c r="AY22" s="36"/>
      <c r="AZ22" s="36"/>
      <c r="BA22" s="36"/>
    </row>
    <row r="23" spans="1:53" x14ac:dyDescent="0.2">
      <c r="A23" s="121">
        <v>388</v>
      </c>
      <c r="B23" s="122">
        <v>259.06819999999999</v>
      </c>
      <c r="C23" s="158">
        <v>16.851900000000001</v>
      </c>
      <c r="D23" s="80">
        <f t="shared" si="0"/>
        <v>1287.0477512921391</v>
      </c>
      <c r="E23" s="80">
        <f t="shared" si="1"/>
        <v>23.024110041004278</v>
      </c>
      <c r="F23" s="31"/>
      <c r="G23" s="165">
        <v>388</v>
      </c>
      <c r="H23" s="122">
        <v>258.71660000000003</v>
      </c>
      <c r="I23" s="167">
        <v>17.000699999999995</v>
      </c>
      <c r="J23" s="80">
        <f t="shared" si="2"/>
        <v>1275.7827618862757</v>
      </c>
      <c r="K23" s="80">
        <f t="shared" si="3"/>
        <v>22.822589658072911</v>
      </c>
      <c r="L23" s="31"/>
      <c r="M23" s="169">
        <v>388</v>
      </c>
      <c r="N23" s="122">
        <v>258.45429999999999</v>
      </c>
      <c r="O23" s="171">
        <v>17.157500000000027</v>
      </c>
      <c r="P23" s="80">
        <f t="shared" si="4"/>
        <v>1264.1235611248705</v>
      </c>
      <c r="Q23" s="80">
        <f t="shared" si="5"/>
        <v>22.614017193647058</v>
      </c>
      <c r="R23" s="31"/>
      <c r="S23" s="173">
        <v>389</v>
      </c>
      <c r="T23" s="122">
        <v>258.3218</v>
      </c>
      <c r="U23" s="175">
        <v>17.130499999999984</v>
      </c>
      <c r="V23" s="80">
        <f t="shared" si="6"/>
        <v>1269.3791774904423</v>
      </c>
      <c r="W23" s="80">
        <f t="shared" si="7"/>
        <v>22.708035375499861</v>
      </c>
      <c r="X23" s="31"/>
      <c r="Y23" s="177">
        <v>388</v>
      </c>
      <c r="Z23" s="122">
        <v>258.41379999999998</v>
      </c>
      <c r="AA23" s="179">
        <v>17.587400000000002</v>
      </c>
      <c r="AB23" s="80">
        <f t="shared" si="8"/>
        <v>1233.2237852098658</v>
      </c>
      <c r="AC23" s="80">
        <f t="shared" si="9"/>
        <v>22.06124839373642</v>
      </c>
      <c r="AD23" s="31"/>
      <c r="AE23" s="181">
        <v>387</v>
      </c>
      <c r="AF23" s="122">
        <v>258.30020000000002</v>
      </c>
      <c r="AG23" s="183">
        <v>17.809100000000001</v>
      </c>
      <c r="AH23" s="80">
        <f t="shared" si="10"/>
        <v>1214.7329174410836</v>
      </c>
      <c r="AI23" s="80">
        <f t="shared" si="11"/>
        <v>21.730463639375376</v>
      </c>
      <c r="AJ23" s="31"/>
      <c r="AK23" s="121">
        <v>387</v>
      </c>
      <c r="AL23" s="122">
        <v>258.32729999999998</v>
      </c>
      <c r="AM23" s="77">
        <v>18.07</v>
      </c>
      <c r="AN23" s="80">
        <f t="shared" si="12"/>
        <v>1197.1942446043165</v>
      </c>
      <c r="AO23" s="80">
        <f t="shared" si="13"/>
        <v>21.416712783619257</v>
      </c>
      <c r="AP23" s="31"/>
      <c r="AQ23" s="121">
        <v>388</v>
      </c>
      <c r="AR23" s="122">
        <v>258.54360000000003</v>
      </c>
      <c r="AS23" s="77">
        <v>18.120100000000036</v>
      </c>
      <c r="AT23" s="80">
        <f t="shared" si="14"/>
        <v>1196.9691116494917</v>
      </c>
      <c r="AU23" s="80">
        <f t="shared" si="15"/>
        <v>21.412685360456024</v>
      </c>
      <c r="AV23" s="31"/>
      <c r="AW23" s="34"/>
      <c r="AX23" s="35"/>
      <c r="AY23" s="36"/>
      <c r="AZ23" s="36"/>
      <c r="BA23" s="36"/>
    </row>
    <row r="24" spans="1:53" x14ac:dyDescent="0.2">
      <c r="A24" s="121">
        <v>413</v>
      </c>
      <c r="B24" s="122">
        <v>258.11630000000002</v>
      </c>
      <c r="C24" s="158">
        <v>17.60899999999998</v>
      </c>
      <c r="D24" s="80">
        <f t="shared" si="0"/>
        <v>1311.0738826736342</v>
      </c>
      <c r="E24" s="80">
        <f t="shared" si="1"/>
        <v>23.453915611335137</v>
      </c>
      <c r="F24" s="31"/>
      <c r="G24" s="165">
        <v>413</v>
      </c>
      <c r="H24" s="122">
        <v>257.80810000000002</v>
      </c>
      <c r="I24" s="167">
        <v>17.717199999999991</v>
      </c>
      <c r="J24" s="80">
        <f t="shared" si="2"/>
        <v>1303.0670760616808</v>
      </c>
      <c r="K24" s="80">
        <f t="shared" si="3"/>
        <v>23.310681146005024</v>
      </c>
      <c r="L24" s="31"/>
      <c r="M24" s="169">
        <v>413</v>
      </c>
      <c r="N24" s="122">
        <v>257.69720000000001</v>
      </c>
      <c r="O24" s="171">
        <v>17.971400000000017</v>
      </c>
      <c r="P24" s="80">
        <f t="shared" si="4"/>
        <v>1284.635587655941</v>
      </c>
      <c r="Q24" s="80">
        <f t="shared" si="5"/>
        <v>22.980958634274437</v>
      </c>
      <c r="R24" s="31"/>
      <c r="S24" s="173">
        <v>413</v>
      </c>
      <c r="T24" s="122">
        <v>257.6053</v>
      </c>
      <c r="U24" s="175">
        <v>18.038999999999987</v>
      </c>
      <c r="V24" s="80">
        <f t="shared" si="6"/>
        <v>1279.8214978657361</v>
      </c>
      <c r="W24" s="80">
        <f t="shared" si="7"/>
        <v>22.894838960031059</v>
      </c>
      <c r="X24" s="31"/>
      <c r="Y24" s="177">
        <v>412</v>
      </c>
      <c r="Z24" s="122">
        <v>257.59989999999999</v>
      </c>
      <c r="AA24" s="179">
        <v>18.371600000000001</v>
      </c>
      <c r="AB24" s="80">
        <f t="shared" si="8"/>
        <v>1253.6088310217945</v>
      </c>
      <c r="AC24" s="80">
        <f t="shared" si="9"/>
        <v>22.425918265148379</v>
      </c>
      <c r="AD24" s="31"/>
      <c r="AE24" s="181">
        <v>412</v>
      </c>
      <c r="AF24" s="122">
        <v>257.48360000000002</v>
      </c>
      <c r="AG24" s="183">
        <v>18.625699999999995</v>
      </c>
      <c r="AH24" s="80">
        <f t="shared" si="10"/>
        <v>1236.50654740493</v>
      </c>
      <c r="AI24" s="80">
        <f t="shared" si="11"/>
        <v>22.119974014399464</v>
      </c>
      <c r="AJ24" s="31"/>
      <c r="AK24" s="121">
        <v>412</v>
      </c>
      <c r="AL24" s="122">
        <v>257.54309999999998</v>
      </c>
      <c r="AM24" s="77">
        <v>18.79</v>
      </c>
      <c r="AN24" s="80">
        <f t="shared" si="12"/>
        <v>1225.6945183608302</v>
      </c>
      <c r="AO24" s="80">
        <f t="shared" si="13"/>
        <v>21.926556679084619</v>
      </c>
      <c r="AP24" s="31"/>
      <c r="AQ24" s="121">
        <v>413</v>
      </c>
      <c r="AR24" s="122">
        <v>257.81619999999998</v>
      </c>
      <c r="AS24" s="77">
        <v>19.072000000000003</v>
      </c>
      <c r="AT24" s="80">
        <f t="shared" si="14"/>
        <v>1210.5023070469795</v>
      </c>
      <c r="AU24" s="80">
        <f t="shared" si="15"/>
        <v>21.654781879194626</v>
      </c>
      <c r="AV24" s="31"/>
      <c r="AW24" s="34"/>
      <c r="AX24" s="35"/>
      <c r="AY24" s="36"/>
      <c r="AZ24" s="36"/>
      <c r="BA24" s="36"/>
    </row>
    <row r="25" spans="1:53" x14ac:dyDescent="0.2">
      <c r="A25" s="121">
        <v>437</v>
      </c>
      <c r="B25" s="122">
        <v>257.09690000000001</v>
      </c>
      <c r="C25" s="158">
        <v>18.585199999999986</v>
      </c>
      <c r="D25" s="80">
        <f t="shared" si="0"/>
        <v>1314.3953253126153</v>
      </c>
      <c r="E25" s="80">
        <f t="shared" si="1"/>
        <v>23.513333189850005</v>
      </c>
      <c r="F25" s="31"/>
      <c r="G25" s="165">
        <v>437</v>
      </c>
      <c r="H25" s="122">
        <v>256.73180000000002</v>
      </c>
      <c r="I25" s="167">
        <v>18.574399999999969</v>
      </c>
      <c r="J25" s="80">
        <f t="shared" si="2"/>
        <v>1315.1595744680874</v>
      </c>
      <c r="K25" s="80">
        <f t="shared" si="3"/>
        <v>23.527004909983674</v>
      </c>
      <c r="L25" s="31"/>
      <c r="M25" s="169">
        <v>437</v>
      </c>
      <c r="N25" s="122">
        <v>256.721</v>
      </c>
      <c r="O25" s="171">
        <v>18.907100000000014</v>
      </c>
      <c r="P25" s="80">
        <f t="shared" si="4"/>
        <v>1292.0172845121665</v>
      </c>
      <c r="Q25" s="80">
        <f t="shared" si="5"/>
        <v>23.113010456389382</v>
      </c>
      <c r="R25" s="31"/>
      <c r="S25" s="173">
        <v>437</v>
      </c>
      <c r="T25" s="122">
        <v>256.74810000000002</v>
      </c>
      <c r="U25" s="175">
        <v>19.115299999999991</v>
      </c>
      <c r="V25" s="80">
        <f t="shared" si="6"/>
        <v>1277.9448923113953</v>
      </c>
      <c r="W25" s="80">
        <f t="shared" si="7"/>
        <v>22.861268198772724</v>
      </c>
      <c r="X25" s="31"/>
      <c r="Y25" s="177">
        <v>436</v>
      </c>
      <c r="Z25" s="122">
        <v>256.66419999999999</v>
      </c>
      <c r="AA25" s="179">
        <v>19.161200000000008</v>
      </c>
      <c r="AB25" s="80">
        <f t="shared" si="8"/>
        <v>1271.9662651608453</v>
      </c>
      <c r="AC25" s="80">
        <f t="shared" si="9"/>
        <v>22.754316013610829</v>
      </c>
      <c r="AD25" s="31"/>
      <c r="AE25" s="181">
        <v>436</v>
      </c>
      <c r="AF25" s="122">
        <v>256.5317</v>
      </c>
      <c r="AG25" s="183">
        <v>19.577600000000018</v>
      </c>
      <c r="AH25" s="80">
        <f t="shared" si="10"/>
        <v>1244.912553121934</v>
      </c>
      <c r="AI25" s="80">
        <f t="shared" si="11"/>
        <v>22.270349787512238</v>
      </c>
      <c r="AJ25" s="31"/>
      <c r="AK25" s="121">
        <v>436</v>
      </c>
      <c r="AL25" s="122">
        <v>256.75349999999997</v>
      </c>
      <c r="AM25" s="77">
        <v>19.600000000000001</v>
      </c>
      <c r="AN25" s="80">
        <f t="shared" si="12"/>
        <v>1243.4897959183672</v>
      </c>
      <c r="AO25" s="80">
        <f t="shared" si="13"/>
        <v>22.244897959183671</v>
      </c>
      <c r="AP25" s="31"/>
      <c r="AQ25" s="121">
        <v>436</v>
      </c>
      <c r="AR25" s="122">
        <v>257.0104</v>
      </c>
      <c r="AS25" s="77">
        <v>20.091400000000021</v>
      </c>
      <c r="AT25" s="80">
        <f t="shared" si="14"/>
        <v>1213.0762415759964</v>
      </c>
      <c r="AU25" s="80">
        <f t="shared" si="15"/>
        <v>21.700827219606374</v>
      </c>
      <c r="AV25" s="31"/>
      <c r="AW25" s="34"/>
      <c r="AX25" s="35"/>
      <c r="AY25" s="36"/>
      <c r="AZ25" s="36"/>
      <c r="BA25" s="36"/>
    </row>
    <row r="26" spans="1:53" x14ac:dyDescent="0.2">
      <c r="A26" s="121">
        <v>461</v>
      </c>
      <c r="B26" s="122">
        <v>256.32619999999997</v>
      </c>
      <c r="C26" s="158">
        <v>19.047599999999989</v>
      </c>
      <c r="D26" s="80">
        <f t="shared" si="0"/>
        <v>1352.9211029211037</v>
      </c>
      <c r="E26" s="80">
        <f t="shared" si="1"/>
        <v>24.202524202524216</v>
      </c>
      <c r="F26" s="31"/>
      <c r="G26" s="165">
        <v>461</v>
      </c>
      <c r="H26" s="122">
        <v>256.00170000000003</v>
      </c>
      <c r="I26" s="167">
        <v>19.707399999999978</v>
      </c>
      <c r="J26" s="80">
        <f t="shared" si="2"/>
        <v>1307.6255619716464</v>
      </c>
      <c r="K26" s="80">
        <f t="shared" si="3"/>
        <v>23.392228300029455</v>
      </c>
      <c r="L26" s="31"/>
      <c r="M26" s="169">
        <v>461</v>
      </c>
      <c r="N26" s="122">
        <v>256.2586</v>
      </c>
      <c r="O26" s="171">
        <v>19.842700000000008</v>
      </c>
      <c r="P26" s="80">
        <f t="shared" si="4"/>
        <v>1298.7093490301213</v>
      </c>
      <c r="Q26" s="80">
        <f t="shared" si="5"/>
        <v>23.232725385154229</v>
      </c>
      <c r="R26" s="31"/>
      <c r="S26" s="173">
        <v>462</v>
      </c>
      <c r="T26" s="122">
        <v>255.61510000000001</v>
      </c>
      <c r="U26" s="175">
        <v>19.845399999999984</v>
      </c>
      <c r="V26" s="80">
        <f t="shared" si="6"/>
        <v>1301.3494311024228</v>
      </c>
      <c r="W26" s="80">
        <f t="shared" si="7"/>
        <v>23.279954044766061</v>
      </c>
      <c r="X26" s="31"/>
      <c r="Y26" s="177">
        <v>460</v>
      </c>
      <c r="Z26" s="122">
        <v>255.7286</v>
      </c>
      <c r="AA26" s="179">
        <v>20.110299999999995</v>
      </c>
      <c r="AB26" s="80">
        <f t="shared" si="8"/>
        <v>1278.6482548743681</v>
      </c>
      <c r="AC26" s="80">
        <f t="shared" si="9"/>
        <v>22.873850713316067</v>
      </c>
      <c r="AD26" s="31"/>
      <c r="AE26" s="181">
        <v>462</v>
      </c>
      <c r="AF26" s="122">
        <v>255.6069</v>
      </c>
      <c r="AG26" s="183">
        <v>20.502400000000023</v>
      </c>
      <c r="AH26" s="80">
        <f t="shared" si="10"/>
        <v>1259.64765100671</v>
      </c>
      <c r="AI26" s="80">
        <f t="shared" si="11"/>
        <v>22.533947245200537</v>
      </c>
      <c r="AJ26" s="31"/>
      <c r="AK26" s="121">
        <v>460</v>
      </c>
      <c r="AL26" s="122">
        <v>255.80439999999999</v>
      </c>
      <c r="AM26" s="77">
        <v>20.53</v>
      </c>
      <c r="AN26" s="80">
        <f t="shared" si="12"/>
        <v>1252.5085241110569</v>
      </c>
      <c r="AO26" s="80">
        <f t="shared" si="13"/>
        <v>22.406234778373111</v>
      </c>
      <c r="AP26" s="31"/>
      <c r="AQ26" s="121">
        <v>461</v>
      </c>
      <c r="AR26" s="122">
        <v>256.08019999999999</v>
      </c>
      <c r="AS26" s="77">
        <v>20.862100000000055</v>
      </c>
      <c r="AT26" s="80">
        <f t="shared" si="14"/>
        <v>1235.2495673973347</v>
      </c>
      <c r="AU26" s="80">
        <f t="shared" si="15"/>
        <v>22.097487788861084</v>
      </c>
      <c r="AV26" s="31"/>
      <c r="AW26" s="34"/>
      <c r="AX26" s="35"/>
      <c r="AY26" s="36"/>
      <c r="AZ26" s="36"/>
      <c r="BA26" s="36"/>
    </row>
    <row r="27" spans="1:53" x14ac:dyDescent="0.2">
      <c r="A27" s="121">
        <v>485</v>
      </c>
      <c r="B27" s="122">
        <v>255.46899999999999</v>
      </c>
      <c r="C27" s="158">
        <v>20.47799999999998</v>
      </c>
      <c r="D27" s="80">
        <f t="shared" si="0"/>
        <v>1323.9330012696564</v>
      </c>
      <c r="E27" s="80">
        <f t="shared" si="1"/>
        <v>23.68395351108509</v>
      </c>
      <c r="F27" s="31"/>
      <c r="G27" s="165">
        <v>485</v>
      </c>
      <c r="H27" s="122">
        <v>254.88489999999999</v>
      </c>
      <c r="I27" s="167">
        <v>20.591700000000003</v>
      </c>
      <c r="J27" s="80">
        <f t="shared" si="2"/>
        <v>1316.6227169199237</v>
      </c>
      <c r="K27" s="80">
        <f t="shared" si="3"/>
        <v>23.553179193558567</v>
      </c>
      <c r="L27" s="31"/>
      <c r="M27" s="169">
        <v>485</v>
      </c>
      <c r="N27" s="122">
        <v>254.82820000000001</v>
      </c>
      <c r="O27" s="171">
        <v>20.886500000000012</v>
      </c>
      <c r="P27" s="80">
        <f t="shared" si="4"/>
        <v>1298.0394034424141</v>
      </c>
      <c r="Q27" s="80">
        <f t="shared" si="5"/>
        <v>23.220740669810631</v>
      </c>
      <c r="R27" s="31"/>
      <c r="S27" s="173">
        <v>486</v>
      </c>
      <c r="T27" s="122">
        <v>254.73079999999999</v>
      </c>
      <c r="U27" s="175">
        <v>20.962200000000024</v>
      </c>
      <c r="V27" s="80">
        <f t="shared" si="6"/>
        <v>1296.0185476715214</v>
      </c>
      <c r="W27" s="80">
        <f t="shared" si="7"/>
        <v>23.184589403783928</v>
      </c>
      <c r="X27" s="31"/>
      <c r="Y27" s="177">
        <v>485</v>
      </c>
      <c r="Z27" s="122">
        <v>254.6848</v>
      </c>
      <c r="AA27" s="179">
        <v>21.283899999999988</v>
      </c>
      <c r="AB27" s="80">
        <f t="shared" si="8"/>
        <v>1273.8032033602869</v>
      </c>
      <c r="AC27" s="80">
        <f t="shared" si="9"/>
        <v>22.787177162080269</v>
      </c>
      <c r="AD27" s="31"/>
      <c r="AE27" s="181">
        <v>485</v>
      </c>
      <c r="AF27" s="122">
        <v>254.54429999999999</v>
      </c>
      <c r="AG27" s="183">
        <v>21.565000000000026</v>
      </c>
      <c r="AH27" s="80">
        <f t="shared" si="10"/>
        <v>1257.1991653141649</v>
      </c>
      <c r="AI27" s="80">
        <f t="shared" si="11"/>
        <v>22.490146070020838</v>
      </c>
      <c r="AJ27" s="31"/>
      <c r="AK27" s="121">
        <v>485</v>
      </c>
      <c r="AL27" s="122">
        <v>254.63079999999999</v>
      </c>
      <c r="AM27" s="77">
        <v>21.77</v>
      </c>
      <c r="AN27" s="80">
        <f t="shared" si="12"/>
        <v>1245.3605879650895</v>
      </c>
      <c r="AO27" s="80">
        <f t="shared" si="13"/>
        <v>22.278364722094626</v>
      </c>
      <c r="AP27" s="31"/>
      <c r="AQ27" s="121">
        <v>485</v>
      </c>
      <c r="AR27" s="122">
        <v>254.8417</v>
      </c>
      <c r="AS27" s="77">
        <v>21.719300000000032</v>
      </c>
      <c r="AT27" s="80">
        <f t="shared" si="14"/>
        <v>1248.2676697683607</v>
      </c>
      <c r="AU27" s="80">
        <f t="shared" si="15"/>
        <v>22.330369763298048</v>
      </c>
      <c r="AV27" s="31"/>
      <c r="AW27" s="34"/>
      <c r="AX27" s="35"/>
      <c r="AY27" s="36"/>
      <c r="AZ27" s="36"/>
      <c r="BA27" s="36"/>
    </row>
    <row r="28" spans="1:53" x14ac:dyDescent="0.2">
      <c r="A28" s="123"/>
      <c r="B28" s="124"/>
      <c r="C28" s="78"/>
      <c r="D28" s="78"/>
      <c r="E28" s="78"/>
      <c r="F28" s="31"/>
      <c r="G28" s="123"/>
      <c r="H28" s="124"/>
      <c r="I28" s="78"/>
      <c r="J28" s="78"/>
      <c r="K28" s="78"/>
      <c r="L28" s="31"/>
      <c r="M28" s="123"/>
      <c r="N28" s="124"/>
      <c r="O28" s="78"/>
      <c r="P28" s="78"/>
      <c r="Q28" s="78"/>
      <c r="R28" s="31"/>
      <c r="S28" s="123"/>
      <c r="T28" s="124"/>
      <c r="U28" s="78"/>
      <c r="V28" s="78"/>
      <c r="W28" s="78"/>
      <c r="X28" s="31"/>
      <c r="Y28" s="123"/>
      <c r="Z28" s="124"/>
      <c r="AA28" s="78"/>
      <c r="AB28" s="78"/>
      <c r="AC28" s="78"/>
      <c r="AD28" s="31"/>
      <c r="AE28" s="123"/>
      <c r="AF28" s="124"/>
      <c r="AG28" s="78"/>
      <c r="AH28" s="78"/>
      <c r="AI28" s="78"/>
      <c r="AJ28" s="31"/>
      <c r="AK28" s="123"/>
      <c r="AL28" s="124"/>
      <c r="AM28" s="78"/>
      <c r="AN28" s="78"/>
      <c r="AO28" s="78"/>
      <c r="AP28" s="31"/>
      <c r="AQ28" s="123"/>
      <c r="AR28" s="124"/>
      <c r="AS28" s="78"/>
      <c r="AT28" s="78"/>
      <c r="AU28" s="78"/>
      <c r="AV28" s="31"/>
      <c r="AW28" s="34"/>
      <c r="AX28" s="37"/>
      <c r="AY28" s="36"/>
      <c r="AZ28" s="36"/>
      <c r="BA28" s="36"/>
    </row>
    <row r="29" spans="1:53" x14ac:dyDescent="0.2">
      <c r="A29" s="38" t="s">
        <v>22</v>
      </c>
      <c r="B29" s="38"/>
      <c r="C29" s="38"/>
      <c r="D29" s="39">
        <f>TRIMMEAN(E11:E27,0.4)</f>
        <v>22.003457200739316</v>
      </c>
      <c r="E29" s="38"/>
      <c r="F29" s="38"/>
      <c r="G29" s="38" t="s">
        <v>22</v>
      </c>
      <c r="H29" s="38"/>
      <c r="I29" s="38"/>
      <c r="J29" s="39">
        <f>TRIMMEAN(K11:K27,0.4)</f>
        <v>21.786619979823833</v>
      </c>
      <c r="K29" s="38"/>
      <c r="L29" s="38"/>
      <c r="M29" s="38" t="s">
        <v>22</v>
      </c>
      <c r="N29" s="38"/>
      <c r="O29" s="38"/>
      <c r="P29" s="39">
        <f>TRIMMEAN(Q11:Q27,0.4)</f>
        <v>21.746564793859751</v>
      </c>
      <c r="Q29" s="38"/>
      <c r="R29" s="38"/>
      <c r="S29" s="38" t="s">
        <v>22</v>
      </c>
      <c r="T29" s="38"/>
      <c r="U29" s="38"/>
      <c r="V29" s="39">
        <f>TRIMMEAN(W11:W27,0.4)</f>
        <v>21.591854655536881</v>
      </c>
      <c r="W29" s="38"/>
      <c r="X29" s="38"/>
      <c r="Y29" s="38" t="s">
        <v>22</v>
      </c>
      <c r="Z29" s="38"/>
      <c r="AA29" s="38"/>
      <c r="AB29" s="39">
        <f>TRIMMEAN(AC11:AC27,0.4)</f>
        <v>21.089208468442578</v>
      </c>
      <c r="AC29" s="38"/>
      <c r="AD29" s="38"/>
      <c r="AE29" s="38" t="s">
        <v>22</v>
      </c>
      <c r="AF29" s="38"/>
      <c r="AG29" s="38"/>
      <c r="AH29" s="39">
        <f>TRIMMEAN(AI11:AI27,0.4)</f>
        <v>20.615486630020868</v>
      </c>
      <c r="AI29" s="38"/>
      <c r="AJ29" s="38"/>
      <c r="AK29" s="40" t="s">
        <v>22</v>
      </c>
      <c r="AL29" s="40"/>
      <c r="AM29" s="38"/>
      <c r="AN29" s="39">
        <f>TRIMMEAN(AO11:AO27,0.4)</f>
        <v>20.300498331317296</v>
      </c>
      <c r="AO29" s="38"/>
      <c r="AP29" s="38"/>
      <c r="AQ29" s="38" t="s">
        <v>22</v>
      </c>
      <c r="AR29" s="38"/>
      <c r="AS29" s="38"/>
      <c r="AT29" s="39">
        <f>TRIMMEAN(AU11:AU27,0.4)</f>
        <v>20.092789901992205</v>
      </c>
      <c r="AU29" s="38"/>
      <c r="AV29" s="38"/>
      <c r="AW29" s="41"/>
      <c r="AX29" s="41"/>
      <c r="AY29" s="41"/>
      <c r="AZ29" s="42"/>
      <c r="BA29" s="41"/>
    </row>
    <row r="30" spans="1:53" x14ac:dyDescent="0.2">
      <c r="A30" s="38"/>
      <c r="B30" s="38"/>
      <c r="C30" s="38"/>
      <c r="D30" s="39"/>
      <c r="E30" s="38"/>
      <c r="F30" s="38"/>
      <c r="G30" s="38"/>
      <c r="H30" s="38"/>
      <c r="I30" s="38"/>
      <c r="J30" s="39"/>
      <c r="K30" s="38"/>
      <c r="L30" s="38"/>
      <c r="M30" s="38"/>
      <c r="N30" s="38"/>
      <c r="O30" s="38"/>
      <c r="P30" s="39"/>
      <c r="Q30" s="38"/>
      <c r="R30" s="38"/>
      <c r="S30" s="38"/>
      <c r="T30" s="38"/>
      <c r="U30" s="38"/>
      <c r="V30" s="39"/>
      <c r="W30" s="38"/>
      <c r="X30" s="38"/>
      <c r="Y30" s="38"/>
      <c r="Z30" s="38"/>
      <c r="AA30" s="38"/>
      <c r="AB30" s="39"/>
      <c r="AC30" s="38"/>
      <c r="AD30" s="38"/>
      <c r="AE30" s="38"/>
      <c r="AF30" s="38"/>
      <c r="AG30" s="38"/>
      <c r="AH30" s="39"/>
      <c r="AI30" s="38"/>
      <c r="AJ30" s="38"/>
      <c r="AK30" s="40"/>
      <c r="AL30" s="40"/>
      <c r="AM30" s="38"/>
      <c r="AN30" s="39"/>
      <c r="AO30" s="38"/>
      <c r="AP30" s="38"/>
      <c r="AQ30" s="38"/>
      <c r="AR30" s="38"/>
      <c r="AS30" s="38"/>
      <c r="AT30" s="39"/>
      <c r="AU30" s="38"/>
      <c r="AV30" s="38"/>
      <c r="AW30" s="41"/>
      <c r="AX30" s="41"/>
      <c r="AY30" s="41"/>
      <c r="AZ30" s="42"/>
      <c r="BA30" s="41"/>
    </row>
    <row r="31" spans="1:53" s="94" customFormat="1" ht="15" x14ac:dyDescent="0.25">
      <c r="A31" s="98" t="s">
        <v>17</v>
      </c>
      <c r="B31" s="109" t="s">
        <v>23</v>
      </c>
      <c r="D31" s="98" t="s">
        <v>16</v>
      </c>
      <c r="E31" s="109" t="s">
        <v>3</v>
      </c>
      <c r="F31" s="96"/>
      <c r="G31" s="98" t="s">
        <v>17</v>
      </c>
      <c r="H31" s="109" t="s">
        <v>23</v>
      </c>
      <c r="J31" s="98" t="s">
        <v>16</v>
      </c>
      <c r="K31" s="109" t="s">
        <v>53</v>
      </c>
      <c r="M31" s="98" t="s">
        <v>17</v>
      </c>
      <c r="N31" s="109" t="s">
        <v>23</v>
      </c>
      <c r="P31" s="98" t="s">
        <v>16</v>
      </c>
      <c r="Q31" s="109" t="s">
        <v>54</v>
      </c>
      <c r="S31" s="98" t="s">
        <v>17</v>
      </c>
      <c r="T31" s="109" t="s">
        <v>23</v>
      </c>
      <c r="V31" s="98" t="s">
        <v>16</v>
      </c>
      <c r="W31" s="109" t="s">
        <v>55</v>
      </c>
      <c r="Y31" s="98" t="s">
        <v>17</v>
      </c>
      <c r="Z31" s="109" t="s">
        <v>23</v>
      </c>
      <c r="AB31" s="98" t="s">
        <v>16</v>
      </c>
      <c r="AC31" s="109" t="s">
        <v>56</v>
      </c>
      <c r="AE31" s="98" t="s">
        <v>17</v>
      </c>
      <c r="AF31" s="109" t="s">
        <v>23</v>
      </c>
      <c r="AH31" s="98" t="s">
        <v>16</v>
      </c>
      <c r="AI31" s="109" t="s">
        <v>57</v>
      </c>
      <c r="AK31" s="98" t="s">
        <v>17</v>
      </c>
      <c r="AL31" s="109" t="s">
        <v>23</v>
      </c>
      <c r="AN31" s="98" t="s">
        <v>16</v>
      </c>
      <c r="AO31" s="109" t="s">
        <v>58</v>
      </c>
      <c r="AQ31" s="98" t="s">
        <v>17</v>
      </c>
      <c r="AR31" s="109" t="s">
        <v>23</v>
      </c>
      <c r="AT31" s="98" t="s">
        <v>16</v>
      </c>
      <c r="AU31" s="109" t="s">
        <v>59</v>
      </c>
    </row>
    <row r="32" spans="1:53" s="94" customFormat="1" ht="15" x14ac:dyDescent="0.25">
      <c r="A32" s="98" t="s">
        <v>19</v>
      </c>
      <c r="B32" s="97" t="s">
        <v>20</v>
      </c>
      <c r="C32" s="98" t="s">
        <v>21</v>
      </c>
      <c r="D32" s="152" t="s">
        <v>45</v>
      </c>
      <c r="E32" s="152"/>
      <c r="F32" s="99"/>
      <c r="G32" s="98" t="s">
        <v>19</v>
      </c>
      <c r="H32" s="97" t="s">
        <v>20</v>
      </c>
      <c r="I32" s="98" t="s">
        <v>21</v>
      </c>
      <c r="J32" s="152" t="s">
        <v>45</v>
      </c>
      <c r="K32" s="152"/>
      <c r="L32" s="100"/>
      <c r="M32" s="98" t="s">
        <v>19</v>
      </c>
      <c r="N32" s="97" t="s">
        <v>20</v>
      </c>
      <c r="O32" s="98" t="s">
        <v>21</v>
      </c>
      <c r="P32" s="152" t="s">
        <v>45</v>
      </c>
      <c r="Q32" s="152"/>
      <c r="R32" s="100"/>
      <c r="S32" s="98" t="s">
        <v>19</v>
      </c>
      <c r="T32" s="97" t="s">
        <v>20</v>
      </c>
      <c r="U32" s="98" t="s">
        <v>21</v>
      </c>
      <c r="V32" s="152" t="s">
        <v>45</v>
      </c>
      <c r="W32" s="152"/>
      <c r="X32" s="100"/>
      <c r="Y32" s="98" t="s">
        <v>19</v>
      </c>
      <c r="Z32" s="97" t="s">
        <v>20</v>
      </c>
      <c r="AA32" s="98" t="s">
        <v>21</v>
      </c>
      <c r="AB32" s="152" t="s">
        <v>45</v>
      </c>
      <c r="AC32" s="152"/>
      <c r="AD32" s="100"/>
      <c r="AE32" s="98" t="s">
        <v>19</v>
      </c>
      <c r="AF32" s="97" t="s">
        <v>20</v>
      </c>
      <c r="AG32" s="98" t="s">
        <v>21</v>
      </c>
      <c r="AH32" s="152" t="s">
        <v>45</v>
      </c>
      <c r="AI32" s="152"/>
      <c r="AJ32" s="100"/>
      <c r="AK32" s="98" t="s">
        <v>19</v>
      </c>
      <c r="AL32" s="97" t="s">
        <v>20</v>
      </c>
      <c r="AM32" s="98" t="s">
        <v>21</v>
      </c>
      <c r="AN32" s="152" t="s">
        <v>45</v>
      </c>
      <c r="AO32" s="152"/>
      <c r="AP32" s="100"/>
      <c r="AQ32" s="98" t="s">
        <v>19</v>
      </c>
      <c r="AR32" s="97" t="s">
        <v>20</v>
      </c>
      <c r="AS32" s="98" t="s">
        <v>21</v>
      </c>
      <c r="AT32" s="152" t="s">
        <v>45</v>
      </c>
      <c r="AU32" s="152"/>
      <c r="AV32" s="100"/>
    </row>
    <row r="33" spans="1:53" s="94" customFormat="1" ht="17.25" x14ac:dyDescent="0.25">
      <c r="A33" s="102" t="s">
        <v>46</v>
      </c>
      <c r="B33" s="101" t="s">
        <v>43</v>
      </c>
      <c r="C33" s="102" t="s">
        <v>43</v>
      </c>
      <c r="D33" s="102" t="s">
        <v>47</v>
      </c>
      <c r="E33" s="102" t="s">
        <v>48</v>
      </c>
      <c r="F33" s="99"/>
      <c r="G33" s="102" t="s">
        <v>46</v>
      </c>
      <c r="H33" s="101" t="s">
        <v>43</v>
      </c>
      <c r="I33" s="102" t="s">
        <v>43</v>
      </c>
      <c r="J33" s="102" t="s">
        <v>47</v>
      </c>
      <c r="K33" s="102" t="s">
        <v>48</v>
      </c>
      <c r="L33" s="100"/>
      <c r="M33" s="102" t="s">
        <v>46</v>
      </c>
      <c r="N33" s="101" t="s">
        <v>43</v>
      </c>
      <c r="O33" s="102" t="s">
        <v>43</v>
      </c>
      <c r="P33" s="102" t="s">
        <v>47</v>
      </c>
      <c r="Q33" s="102" t="s">
        <v>48</v>
      </c>
      <c r="R33" s="100"/>
      <c r="S33" s="102" t="s">
        <v>46</v>
      </c>
      <c r="T33" s="101" t="s">
        <v>43</v>
      </c>
      <c r="U33" s="102" t="s">
        <v>43</v>
      </c>
      <c r="V33" s="102" t="s">
        <v>47</v>
      </c>
      <c r="W33" s="102" t="s">
        <v>48</v>
      </c>
      <c r="X33" s="100"/>
      <c r="Y33" s="102" t="s">
        <v>46</v>
      </c>
      <c r="Z33" s="101" t="s">
        <v>43</v>
      </c>
      <c r="AA33" s="102" t="s">
        <v>43</v>
      </c>
      <c r="AB33" s="102" t="s">
        <v>47</v>
      </c>
      <c r="AC33" s="102" t="s">
        <v>48</v>
      </c>
      <c r="AD33" s="100"/>
      <c r="AE33" s="102" t="s">
        <v>46</v>
      </c>
      <c r="AF33" s="101" t="s">
        <v>43</v>
      </c>
      <c r="AG33" s="102" t="s">
        <v>43</v>
      </c>
      <c r="AH33" s="102" t="s">
        <v>47</v>
      </c>
      <c r="AI33" s="102" t="s">
        <v>48</v>
      </c>
      <c r="AJ33" s="100"/>
      <c r="AK33" s="102" t="s">
        <v>46</v>
      </c>
      <c r="AL33" s="101" t="s">
        <v>43</v>
      </c>
      <c r="AM33" s="102" t="s">
        <v>43</v>
      </c>
      <c r="AN33" s="102" t="s">
        <v>47</v>
      </c>
      <c r="AO33" s="102" t="s">
        <v>48</v>
      </c>
      <c r="AP33" s="100"/>
      <c r="AQ33" s="102" t="s">
        <v>46</v>
      </c>
      <c r="AR33" s="101" t="s">
        <v>43</v>
      </c>
      <c r="AS33" s="102" t="s">
        <v>43</v>
      </c>
      <c r="AT33" s="102" t="s">
        <v>47</v>
      </c>
      <c r="AU33" s="102" t="s">
        <v>48</v>
      </c>
      <c r="AV33" s="100"/>
    </row>
    <row r="34" spans="1:53" x14ac:dyDescent="0.2">
      <c r="A34" s="119">
        <v>0</v>
      </c>
      <c r="B34" s="120">
        <v>274.74650000000003</v>
      </c>
      <c r="C34" s="76">
        <v>0</v>
      </c>
      <c r="D34" s="79">
        <v>0</v>
      </c>
      <c r="E34" s="79">
        <v>0</v>
      </c>
      <c r="F34" s="31"/>
      <c r="G34" s="119">
        <v>0</v>
      </c>
      <c r="H34" s="120">
        <v>274.7303</v>
      </c>
      <c r="I34" s="76">
        <v>0</v>
      </c>
      <c r="J34" s="79">
        <v>0</v>
      </c>
      <c r="K34" s="79">
        <v>0</v>
      </c>
      <c r="L34" s="31"/>
      <c r="M34" s="119">
        <v>0</v>
      </c>
      <c r="N34" s="120">
        <v>274.6816</v>
      </c>
      <c r="O34" s="76">
        <v>0</v>
      </c>
      <c r="P34" s="79">
        <v>0</v>
      </c>
      <c r="Q34" s="79">
        <v>0</v>
      </c>
      <c r="R34" s="31"/>
      <c r="S34" s="119">
        <v>0</v>
      </c>
      <c r="T34" s="120">
        <v>274.62209999999999</v>
      </c>
      <c r="U34" s="76">
        <v>0</v>
      </c>
      <c r="V34" s="79">
        <v>0</v>
      </c>
      <c r="W34" s="79">
        <v>0</v>
      </c>
      <c r="X34" s="31"/>
      <c r="Y34" s="119">
        <v>0</v>
      </c>
      <c r="Z34" s="120">
        <v>274.94119999999998</v>
      </c>
      <c r="AA34" s="76">
        <v>0</v>
      </c>
      <c r="AB34" s="79">
        <v>0</v>
      </c>
      <c r="AC34" s="79">
        <v>0</v>
      </c>
      <c r="AD34" s="31"/>
      <c r="AE34" s="119">
        <v>0</v>
      </c>
      <c r="AF34" s="120">
        <v>275.3116</v>
      </c>
      <c r="AG34" s="76">
        <v>0</v>
      </c>
      <c r="AH34" s="79">
        <v>0</v>
      </c>
      <c r="AI34" s="79">
        <v>0</v>
      </c>
      <c r="AJ34" s="31"/>
      <c r="AK34" s="119">
        <v>0</v>
      </c>
      <c r="AL34" s="120">
        <v>275.57929999999999</v>
      </c>
      <c r="AM34" s="76">
        <v>0</v>
      </c>
      <c r="AN34" s="79">
        <v>0</v>
      </c>
      <c r="AO34" s="79">
        <v>0</v>
      </c>
      <c r="AP34" s="31"/>
      <c r="AQ34" s="119">
        <v>0</v>
      </c>
      <c r="AR34" s="120">
        <v>275.84980000000002</v>
      </c>
      <c r="AS34" s="76">
        <v>0</v>
      </c>
      <c r="AT34" s="79">
        <v>0</v>
      </c>
      <c r="AU34" s="79">
        <v>0</v>
      </c>
      <c r="AV34" s="31"/>
      <c r="AW34" s="34"/>
      <c r="AX34" s="35"/>
      <c r="AY34" s="36"/>
      <c r="AZ34" s="36"/>
      <c r="BA34" s="36"/>
    </row>
    <row r="35" spans="1:53" x14ac:dyDescent="0.2">
      <c r="A35" s="121">
        <v>30</v>
      </c>
      <c r="B35" s="122">
        <v>272.99430000000001</v>
      </c>
      <c r="C35" s="77">
        <f>B$34-B35</f>
        <v>1.7522000000000162</v>
      </c>
      <c r="D35" s="80">
        <f>E35*55.9</f>
        <v>957.08252482592434</v>
      </c>
      <c r="E35" s="80">
        <f>A35/C35</f>
        <v>17.121333181143548</v>
      </c>
      <c r="F35" s="31"/>
      <c r="G35" s="121">
        <v>29</v>
      </c>
      <c r="H35" s="122">
        <v>272.86439999999999</v>
      </c>
      <c r="I35" s="77">
        <f>H$34-H35</f>
        <v>1.8659000000000106</v>
      </c>
      <c r="J35" s="80">
        <f>K35*55.9</f>
        <v>868.80325848115694</v>
      </c>
      <c r="K35" s="80">
        <f>G35/I35</f>
        <v>15.542097647247889</v>
      </c>
      <c r="L35" s="31"/>
      <c r="M35" s="121">
        <v>29</v>
      </c>
      <c r="N35" s="122">
        <v>272.80500000000001</v>
      </c>
      <c r="O35" s="77">
        <f>N$34-N35</f>
        <v>1.8765999999999963</v>
      </c>
      <c r="P35" s="80">
        <f>Q35*55.9</f>
        <v>863.84951508046629</v>
      </c>
      <c r="Q35" s="80">
        <f>M35/O35</f>
        <v>15.45347969732498</v>
      </c>
      <c r="R35" s="31"/>
      <c r="S35" s="121">
        <v>29</v>
      </c>
      <c r="T35" s="122">
        <v>272.68869999999998</v>
      </c>
      <c r="U35" s="77">
        <f>T$34-T35</f>
        <v>1.933400000000006</v>
      </c>
      <c r="V35" s="80">
        <f>W35*55.9</f>
        <v>838.4710872038869</v>
      </c>
      <c r="W35" s="80">
        <f>S35/U35</f>
        <v>14.999482776455938</v>
      </c>
      <c r="X35" s="31"/>
      <c r="Y35" s="121">
        <v>29</v>
      </c>
      <c r="Z35" s="122">
        <v>273.17809999999997</v>
      </c>
      <c r="AA35" s="77">
        <f>Z$34-Z35</f>
        <v>1.7631000000000085</v>
      </c>
      <c r="AB35" s="80">
        <f>AC35*55.9</f>
        <v>919.46004197152297</v>
      </c>
      <c r="AC35" s="80">
        <f>Y35/AA35</f>
        <v>16.448301287504883</v>
      </c>
      <c r="AD35" s="31"/>
      <c r="AE35" s="121">
        <v>30</v>
      </c>
      <c r="AF35" s="122">
        <v>273.49450000000002</v>
      </c>
      <c r="AG35" s="77">
        <f>AF$34-AF35</f>
        <v>1.8170999999999822</v>
      </c>
      <c r="AH35" s="80">
        <f>AI35*55.9</f>
        <v>922.89912497937178</v>
      </c>
      <c r="AI35" s="80">
        <f>AE35/AG35</f>
        <v>16.509823344890371</v>
      </c>
      <c r="AJ35" s="31"/>
      <c r="AK35" s="121">
        <v>30</v>
      </c>
      <c r="AL35" s="122">
        <v>273.7244</v>
      </c>
      <c r="AM35" s="77">
        <f>AL$34-AL35</f>
        <v>1.8548999999999864</v>
      </c>
      <c r="AN35" s="80">
        <f>AO35*55.9</f>
        <v>904.09186479056132</v>
      </c>
      <c r="AO35" s="80">
        <f>AK35/AM35</f>
        <v>16.173378618793585</v>
      </c>
      <c r="AP35" s="31"/>
      <c r="AQ35" s="121">
        <v>30</v>
      </c>
      <c r="AR35" s="122">
        <v>274.15429999999998</v>
      </c>
      <c r="AS35" s="77">
        <f>AR$34-AR35</f>
        <v>1.6955000000000382</v>
      </c>
      <c r="AT35" s="80">
        <f>AU35*55.9</f>
        <v>989.08876437626793</v>
      </c>
      <c r="AU35" s="80">
        <f>AQ35/AS35</f>
        <v>17.693895606015527</v>
      </c>
      <c r="AV35" s="31"/>
      <c r="AW35" s="34"/>
      <c r="AX35" s="35"/>
      <c r="AY35" s="36"/>
      <c r="AZ35" s="36"/>
      <c r="BA35" s="36"/>
    </row>
    <row r="36" spans="1:53" x14ac:dyDescent="0.2">
      <c r="A36" s="121">
        <v>55</v>
      </c>
      <c r="B36" s="122">
        <v>271.76929999999999</v>
      </c>
      <c r="C36" s="77">
        <f t="shared" ref="C36:C54" si="16">B$34-B36</f>
        <v>2.9772000000000389</v>
      </c>
      <c r="D36" s="80">
        <f t="shared" ref="D36:D54" si="17">E36*55.9</f>
        <v>1032.6817143624746</v>
      </c>
      <c r="E36" s="80">
        <f t="shared" ref="E36:E54" si="18">A36/C36</f>
        <v>18.473733709525487</v>
      </c>
      <c r="F36" s="31"/>
      <c r="G36" s="121">
        <v>54</v>
      </c>
      <c r="H36" s="122">
        <v>271.47989999999999</v>
      </c>
      <c r="I36" s="77">
        <f t="shared" ref="I36:I54" si="19">H$34-H36</f>
        <v>3.2504000000000133</v>
      </c>
      <c r="J36" s="80">
        <f t="shared" ref="J36:J54" si="20">K36*55.9</f>
        <v>928.68570022150743</v>
      </c>
      <c r="K36" s="80">
        <f t="shared" ref="K36:K54" si="21">G36/I36</f>
        <v>16.613339896628041</v>
      </c>
      <c r="L36" s="31"/>
      <c r="M36" s="121">
        <v>53</v>
      </c>
      <c r="N36" s="122">
        <v>271.49079999999998</v>
      </c>
      <c r="O36" s="77">
        <f t="shared" ref="O36:O54" si="22">N$34-N36</f>
        <v>3.1908000000000243</v>
      </c>
      <c r="P36" s="80">
        <f t="shared" ref="P36:P54" si="23">Q36*55.9</f>
        <v>928.51322552337263</v>
      </c>
      <c r="Q36" s="80">
        <f t="shared" ref="Q36:Q54" si="24">M36/O36</f>
        <v>16.610254481634573</v>
      </c>
      <c r="R36" s="31"/>
      <c r="S36" s="121">
        <v>54</v>
      </c>
      <c r="T36" s="122">
        <v>271.32580000000002</v>
      </c>
      <c r="U36" s="77">
        <f t="shared" ref="U36:U54" si="25">T$34-T36</f>
        <v>3.2962999999999738</v>
      </c>
      <c r="V36" s="80">
        <f t="shared" ref="V36:V54" si="26">W36*55.9</f>
        <v>915.75402724267337</v>
      </c>
      <c r="W36" s="80">
        <f t="shared" ref="W36:W54" si="27">S36/U36</f>
        <v>16.382004065164104</v>
      </c>
      <c r="X36" s="31"/>
      <c r="Y36" s="121">
        <v>53</v>
      </c>
      <c r="Z36" s="122">
        <v>271.72329999999999</v>
      </c>
      <c r="AA36" s="77">
        <f t="shared" ref="AA36:AA54" si="28">Z$34-Z36</f>
        <v>3.217899999999986</v>
      </c>
      <c r="AB36" s="80">
        <f t="shared" ref="AB36:AB54" si="29">AC36*55.9</f>
        <v>920.69362006277788</v>
      </c>
      <c r="AC36" s="80">
        <f t="shared" ref="AC36:AC54" si="30">Y36/AA36</f>
        <v>16.470368874110516</v>
      </c>
      <c r="AD36" s="31"/>
      <c r="AE36" s="121">
        <v>54</v>
      </c>
      <c r="AF36" s="122">
        <v>272.23439999999999</v>
      </c>
      <c r="AG36" s="77">
        <f t="shared" ref="AG36:AG54" si="31">AF$34-AF36</f>
        <v>3.0772000000000048</v>
      </c>
      <c r="AH36" s="80">
        <f t="shared" ref="AH36:AH54" si="32">AI36*55.9</f>
        <v>980.95671389574784</v>
      </c>
      <c r="AI36" s="80">
        <f t="shared" ref="AI36:AI54" si="33">AE36/AG36</f>
        <v>17.54842064214218</v>
      </c>
      <c r="AJ36" s="31"/>
      <c r="AK36" s="121">
        <v>54</v>
      </c>
      <c r="AL36" s="122">
        <v>272.35070000000002</v>
      </c>
      <c r="AM36" s="77">
        <f t="shared" ref="AM36:AM54" si="34">AL$34-AL36</f>
        <v>3.2285999999999717</v>
      </c>
      <c r="AN36" s="80">
        <f t="shared" ref="AN36:AN54" si="35">AO36*55.9</f>
        <v>934.95632782011592</v>
      </c>
      <c r="AO36" s="80">
        <f t="shared" ref="AO36:AO54" si="36">AK36/AM36</f>
        <v>16.725515703401001</v>
      </c>
      <c r="AP36" s="31"/>
      <c r="AQ36" s="121">
        <v>53</v>
      </c>
      <c r="AR36" s="122">
        <v>272.6481</v>
      </c>
      <c r="AS36" s="77">
        <f t="shared" ref="AS36:AS54" si="37">AR$34-AR36</f>
        <v>3.2017000000000166</v>
      </c>
      <c r="AT36" s="80">
        <f t="shared" ref="AT36:AT54" si="38">AU36*55.9</f>
        <v>925.35215666676606</v>
      </c>
      <c r="AU36" s="80">
        <f t="shared" ref="AU36:AU54" si="39">AQ36/AS36</f>
        <v>16.553705843770413</v>
      </c>
      <c r="AV36" s="31"/>
      <c r="AW36" s="34"/>
      <c r="AX36" s="35"/>
      <c r="AY36" s="36"/>
      <c r="AZ36" s="36"/>
      <c r="BA36" s="36"/>
    </row>
    <row r="37" spans="1:53" x14ac:dyDescent="0.2">
      <c r="A37" s="121">
        <v>80</v>
      </c>
      <c r="B37" s="122">
        <v>270.37400000000002</v>
      </c>
      <c r="C37" s="77">
        <f t="shared" si="16"/>
        <v>4.3725000000000023</v>
      </c>
      <c r="D37" s="80">
        <f t="shared" si="17"/>
        <v>1022.7558604917091</v>
      </c>
      <c r="E37" s="80">
        <f t="shared" si="18"/>
        <v>18.296169239565458</v>
      </c>
      <c r="F37" s="31"/>
      <c r="G37" s="121">
        <v>80</v>
      </c>
      <c r="H37" s="122">
        <v>270.20089999999999</v>
      </c>
      <c r="I37" s="77">
        <f t="shared" si="19"/>
        <v>4.5294000000000096</v>
      </c>
      <c r="J37" s="80">
        <f t="shared" si="20"/>
        <v>987.32723981101026</v>
      </c>
      <c r="K37" s="80">
        <f t="shared" si="21"/>
        <v>17.662383538658503</v>
      </c>
      <c r="L37" s="31"/>
      <c r="M37" s="121">
        <v>80</v>
      </c>
      <c r="N37" s="122">
        <v>270.23880000000003</v>
      </c>
      <c r="O37" s="77">
        <f t="shared" si="22"/>
        <v>4.442799999999977</v>
      </c>
      <c r="P37" s="80">
        <f t="shared" si="23"/>
        <v>1006.5724317997712</v>
      </c>
      <c r="Q37" s="80">
        <f t="shared" si="24"/>
        <v>18.006662465112186</v>
      </c>
      <c r="R37" s="31"/>
      <c r="S37" s="121">
        <v>80</v>
      </c>
      <c r="T37" s="122">
        <v>270.21710000000002</v>
      </c>
      <c r="U37" s="77">
        <f t="shared" si="25"/>
        <v>4.4049999999999727</v>
      </c>
      <c r="V37" s="80">
        <f t="shared" si="26"/>
        <v>1015.2099886492686</v>
      </c>
      <c r="W37" s="80">
        <f t="shared" si="27"/>
        <v>18.161180476731101</v>
      </c>
      <c r="X37" s="31"/>
      <c r="Y37" s="121">
        <v>80</v>
      </c>
      <c r="Z37" s="122">
        <v>270.42540000000002</v>
      </c>
      <c r="AA37" s="77">
        <f t="shared" si="28"/>
        <v>4.5157999999999561</v>
      </c>
      <c r="AB37" s="80">
        <f t="shared" si="29"/>
        <v>990.30072190974875</v>
      </c>
      <c r="AC37" s="80">
        <f t="shared" si="30"/>
        <v>17.715576420567956</v>
      </c>
      <c r="AD37" s="31"/>
      <c r="AE37" s="121">
        <v>80</v>
      </c>
      <c r="AF37" s="122">
        <v>270.59570000000002</v>
      </c>
      <c r="AG37" s="77">
        <f t="shared" si="31"/>
        <v>4.7158999999999764</v>
      </c>
      <c r="AH37" s="80">
        <f t="shared" si="32"/>
        <v>948.28134608452717</v>
      </c>
      <c r="AI37" s="80">
        <f t="shared" si="33"/>
        <v>16.963888123157911</v>
      </c>
      <c r="AJ37" s="31"/>
      <c r="AK37" s="121">
        <v>80</v>
      </c>
      <c r="AL37" s="122">
        <v>270.98239999999998</v>
      </c>
      <c r="AM37" s="77">
        <f t="shared" si="34"/>
        <v>4.5969000000000051</v>
      </c>
      <c r="AN37" s="80">
        <f t="shared" si="35"/>
        <v>972.82951554308227</v>
      </c>
      <c r="AO37" s="80">
        <f t="shared" si="36"/>
        <v>17.403032478409344</v>
      </c>
      <c r="AP37" s="31"/>
      <c r="AQ37" s="121">
        <v>80</v>
      </c>
      <c r="AR37" s="122">
        <v>271.1311</v>
      </c>
      <c r="AS37" s="77">
        <f t="shared" si="37"/>
        <v>4.7187000000000126</v>
      </c>
      <c r="AT37" s="80">
        <f t="shared" si="38"/>
        <v>947.71865132345522</v>
      </c>
      <c r="AU37" s="80">
        <f t="shared" si="39"/>
        <v>16.953822027253224</v>
      </c>
      <c r="AV37" s="31"/>
      <c r="AW37" s="34"/>
      <c r="AX37" s="35"/>
      <c r="AY37" s="36"/>
      <c r="AZ37" s="36"/>
      <c r="BA37" s="36"/>
    </row>
    <row r="38" spans="1:53" x14ac:dyDescent="0.2">
      <c r="A38" s="121">
        <v>107</v>
      </c>
      <c r="B38" s="122">
        <v>269.08949999999999</v>
      </c>
      <c r="C38" s="77">
        <f t="shared" si="16"/>
        <v>5.6570000000000391</v>
      </c>
      <c r="D38" s="80">
        <f t="shared" si="17"/>
        <v>1057.327205232448</v>
      </c>
      <c r="E38" s="80">
        <f t="shared" si="18"/>
        <v>18.914619056036639</v>
      </c>
      <c r="F38" s="31"/>
      <c r="G38" s="121">
        <v>107</v>
      </c>
      <c r="H38" s="122">
        <v>268.76780000000002</v>
      </c>
      <c r="I38" s="77">
        <f t="shared" si="19"/>
        <v>5.9624999999999773</v>
      </c>
      <c r="J38" s="80">
        <f t="shared" si="20"/>
        <v>1003.153039832289</v>
      </c>
      <c r="K38" s="80">
        <f t="shared" si="21"/>
        <v>17.945492662473864</v>
      </c>
      <c r="L38" s="31"/>
      <c r="M38" s="121">
        <v>107</v>
      </c>
      <c r="N38" s="122">
        <v>268.7704</v>
      </c>
      <c r="O38" s="77">
        <f t="shared" si="22"/>
        <v>5.911200000000008</v>
      </c>
      <c r="P38" s="80">
        <f t="shared" si="23"/>
        <v>1011.858844227905</v>
      </c>
      <c r="Q38" s="80">
        <f t="shared" si="24"/>
        <v>18.101231560427639</v>
      </c>
      <c r="R38" s="31"/>
      <c r="S38" s="121">
        <v>107</v>
      </c>
      <c r="T38" s="122">
        <v>268.7921</v>
      </c>
      <c r="U38" s="77">
        <f t="shared" si="25"/>
        <v>5.8299999999999841</v>
      </c>
      <c r="V38" s="80">
        <f t="shared" si="26"/>
        <v>1025.9519725557489</v>
      </c>
      <c r="W38" s="80">
        <f t="shared" si="27"/>
        <v>18.353344768439158</v>
      </c>
      <c r="X38" s="31"/>
      <c r="Y38" s="121">
        <v>106</v>
      </c>
      <c r="Z38" s="122">
        <v>269.01920000000001</v>
      </c>
      <c r="AA38" s="77">
        <f t="shared" si="28"/>
        <v>5.9219999999999686</v>
      </c>
      <c r="AB38" s="80">
        <f t="shared" si="29"/>
        <v>1000.5741303613697</v>
      </c>
      <c r="AC38" s="80">
        <f t="shared" si="30"/>
        <v>17.899358324890336</v>
      </c>
      <c r="AD38" s="31"/>
      <c r="AE38" s="121">
        <v>107</v>
      </c>
      <c r="AF38" s="122">
        <v>269.48970000000003</v>
      </c>
      <c r="AG38" s="77">
        <f t="shared" si="31"/>
        <v>5.821899999999971</v>
      </c>
      <c r="AH38" s="80">
        <f t="shared" si="32"/>
        <v>1027.3793778663376</v>
      </c>
      <c r="AI38" s="80">
        <f t="shared" si="33"/>
        <v>18.378879747161672</v>
      </c>
      <c r="AJ38" s="31"/>
      <c r="AK38" s="121">
        <v>107</v>
      </c>
      <c r="AL38" s="122">
        <v>269.48700000000002</v>
      </c>
      <c r="AM38" s="77">
        <f t="shared" si="34"/>
        <v>6.0922999999999661</v>
      </c>
      <c r="AN38" s="80">
        <f t="shared" si="35"/>
        <v>981.78028002561143</v>
      </c>
      <c r="AO38" s="80">
        <f t="shared" si="36"/>
        <v>17.56315348883026</v>
      </c>
      <c r="AP38" s="31"/>
      <c r="AQ38" s="121">
        <v>107</v>
      </c>
      <c r="AR38" s="122">
        <v>269.8494</v>
      </c>
      <c r="AS38" s="77">
        <f t="shared" si="37"/>
        <v>6.0004000000000133</v>
      </c>
      <c r="AT38" s="80">
        <f t="shared" si="38"/>
        <v>996.81687887473947</v>
      </c>
      <c r="AU38" s="80">
        <f t="shared" si="39"/>
        <v>17.832144523698382</v>
      </c>
      <c r="AV38" s="31"/>
      <c r="AW38" s="34"/>
      <c r="AX38" s="35"/>
      <c r="AY38" s="36"/>
      <c r="AZ38" s="36"/>
      <c r="BA38" s="36"/>
    </row>
    <row r="39" spans="1:53" x14ac:dyDescent="0.2">
      <c r="A39" s="121">
        <v>135</v>
      </c>
      <c r="B39" s="122">
        <v>267.74290000000002</v>
      </c>
      <c r="C39" s="77">
        <f t="shared" si="16"/>
        <v>7.0036000000000058</v>
      </c>
      <c r="D39" s="80">
        <f t="shared" si="17"/>
        <v>1077.5172768290583</v>
      </c>
      <c r="E39" s="80">
        <f t="shared" si="18"/>
        <v>19.275801016620008</v>
      </c>
      <c r="F39" s="31"/>
      <c r="G39" s="121">
        <v>135</v>
      </c>
      <c r="H39" s="122">
        <v>267.65370000000001</v>
      </c>
      <c r="I39" s="77">
        <f t="shared" si="19"/>
        <v>7.0765999999999849</v>
      </c>
      <c r="J39" s="80">
        <f t="shared" si="20"/>
        <v>1066.4019444365961</v>
      </c>
      <c r="K39" s="80">
        <f t="shared" si="21"/>
        <v>19.076957861119787</v>
      </c>
      <c r="L39" s="31"/>
      <c r="M39" s="121">
        <v>135</v>
      </c>
      <c r="N39" s="122">
        <v>267.51029999999997</v>
      </c>
      <c r="O39" s="77">
        <f t="shared" si="22"/>
        <v>7.1713000000000306</v>
      </c>
      <c r="P39" s="80">
        <f t="shared" si="23"/>
        <v>1052.3196631015253</v>
      </c>
      <c r="Q39" s="80">
        <f t="shared" si="24"/>
        <v>18.825038695912795</v>
      </c>
      <c r="R39" s="31"/>
      <c r="S39" s="121">
        <v>135</v>
      </c>
      <c r="T39" s="122">
        <v>267.59960000000001</v>
      </c>
      <c r="U39" s="77">
        <f t="shared" si="25"/>
        <v>7.0224999999999795</v>
      </c>
      <c r="V39" s="80">
        <f t="shared" si="26"/>
        <v>1074.6173015307968</v>
      </c>
      <c r="W39" s="80">
        <f t="shared" si="27"/>
        <v>19.223923104307637</v>
      </c>
      <c r="X39" s="31"/>
      <c r="Y39" s="121">
        <v>135</v>
      </c>
      <c r="Z39" s="122">
        <v>267.77800000000002</v>
      </c>
      <c r="AA39" s="77">
        <f t="shared" si="28"/>
        <v>7.1631999999999607</v>
      </c>
      <c r="AB39" s="80">
        <f t="shared" si="29"/>
        <v>1053.5096046459739</v>
      </c>
      <c r="AC39" s="80">
        <f t="shared" si="30"/>
        <v>18.846325664507585</v>
      </c>
      <c r="AD39" s="31"/>
      <c r="AE39" s="121">
        <v>135</v>
      </c>
      <c r="AF39" s="122">
        <v>267.82940000000002</v>
      </c>
      <c r="AG39" s="77">
        <f t="shared" si="31"/>
        <v>7.4821999999999775</v>
      </c>
      <c r="AH39" s="80">
        <f t="shared" si="32"/>
        <v>1008.5937291171075</v>
      </c>
      <c r="AI39" s="80">
        <f t="shared" si="33"/>
        <v>18.042821630001924</v>
      </c>
      <c r="AJ39" s="31"/>
      <c r="AK39" s="121">
        <v>135</v>
      </c>
      <c r="AL39" s="122">
        <v>268.1431</v>
      </c>
      <c r="AM39" s="77">
        <f t="shared" si="34"/>
        <v>7.4361999999999853</v>
      </c>
      <c r="AN39" s="80">
        <f t="shared" si="35"/>
        <v>1014.8328447325267</v>
      </c>
      <c r="AO39" s="80">
        <f t="shared" si="36"/>
        <v>18.15443371614538</v>
      </c>
      <c r="AP39" s="31"/>
      <c r="AQ39" s="121">
        <v>134</v>
      </c>
      <c r="AR39" s="122">
        <v>268.43520000000001</v>
      </c>
      <c r="AS39" s="77">
        <f t="shared" si="37"/>
        <v>7.4146000000000072</v>
      </c>
      <c r="AT39" s="80">
        <f t="shared" si="38"/>
        <v>1010.2500472041637</v>
      </c>
      <c r="AU39" s="80">
        <f t="shared" si="39"/>
        <v>18.072451649448368</v>
      </c>
      <c r="AV39" s="31"/>
      <c r="AW39" s="34"/>
      <c r="AX39" s="35"/>
      <c r="AY39" s="36"/>
      <c r="AZ39" s="36"/>
      <c r="BA39" s="36"/>
    </row>
    <row r="40" spans="1:53" x14ac:dyDescent="0.2">
      <c r="A40" s="121">
        <v>161</v>
      </c>
      <c r="B40" s="122">
        <v>266.82619999999997</v>
      </c>
      <c r="C40" s="77">
        <f t="shared" si="16"/>
        <v>7.9203000000000543</v>
      </c>
      <c r="D40" s="80">
        <f t="shared" si="17"/>
        <v>1136.3079681325123</v>
      </c>
      <c r="E40" s="80">
        <f t="shared" si="18"/>
        <v>20.327512846735463</v>
      </c>
      <c r="F40" s="31"/>
      <c r="G40" s="121">
        <v>161</v>
      </c>
      <c r="H40" s="122">
        <v>266.59910000000002</v>
      </c>
      <c r="I40" s="77">
        <f t="shared" si="19"/>
        <v>8.1311999999999784</v>
      </c>
      <c r="J40" s="80">
        <f t="shared" si="20"/>
        <v>1106.8353994490387</v>
      </c>
      <c r="K40" s="80">
        <f t="shared" si="21"/>
        <v>19.800275482093717</v>
      </c>
      <c r="L40" s="31"/>
      <c r="M40" s="121">
        <v>161</v>
      </c>
      <c r="N40" s="122">
        <v>266.7208</v>
      </c>
      <c r="O40" s="77">
        <f t="shared" si="22"/>
        <v>7.9608000000000061</v>
      </c>
      <c r="P40" s="80">
        <f t="shared" si="23"/>
        <v>1130.5270827052548</v>
      </c>
      <c r="Q40" s="80">
        <f t="shared" si="24"/>
        <v>20.224098080594899</v>
      </c>
      <c r="R40" s="31"/>
      <c r="S40" s="121">
        <v>160</v>
      </c>
      <c r="T40" s="122">
        <v>266.50439999999998</v>
      </c>
      <c r="U40" s="77">
        <f t="shared" si="25"/>
        <v>8.1177000000000135</v>
      </c>
      <c r="V40" s="80">
        <f t="shared" si="26"/>
        <v>1101.7899158628657</v>
      </c>
      <c r="W40" s="80">
        <f t="shared" si="27"/>
        <v>19.710016383951086</v>
      </c>
      <c r="X40" s="31"/>
      <c r="Y40" s="121">
        <v>161</v>
      </c>
      <c r="Z40" s="122">
        <v>266.66399999999999</v>
      </c>
      <c r="AA40" s="77">
        <f t="shared" si="28"/>
        <v>8.2771999999999935</v>
      </c>
      <c r="AB40" s="80">
        <f t="shared" si="29"/>
        <v>1087.3121345382506</v>
      </c>
      <c r="AC40" s="80">
        <f t="shared" si="30"/>
        <v>19.451022084762979</v>
      </c>
      <c r="AD40" s="31"/>
      <c r="AE40" s="121">
        <v>160</v>
      </c>
      <c r="AF40" s="122">
        <v>266.85599999999999</v>
      </c>
      <c r="AG40" s="77">
        <f t="shared" si="31"/>
        <v>8.455600000000004</v>
      </c>
      <c r="AH40" s="80">
        <f t="shared" si="32"/>
        <v>1057.7605373953352</v>
      </c>
      <c r="AI40" s="80">
        <f t="shared" si="33"/>
        <v>18.92237097308292</v>
      </c>
      <c r="AJ40" s="31"/>
      <c r="AK40" s="121">
        <v>160</v>
      </c>
      <c r="AL40" s="122">
        <v>267.15339999999998</v>
      </c>
      <c r="AM40" s="77">
        <f t="shared" si="34"/>
        <v>8.4259000000000128</v>
      </c>
      <c r="AN40" s="80">
        <f t="shared" si="35"/>
        <v>1061.4889804056525</v>
      </c>
      <c r="AO40" s="80">
        <f t="shared" si="36"/>
        <v>18.989069416916859</v>
      </c>
      <c r="AP40" s="31"/>
      <c r="AQ40" s="121">
        <v>160</v>
      </c>
      <c r="AR40" s="122">
        <v>267.3535</v>
      </c>
      <c r="AS40" s="77">
        <f t="shared" si="37"/>
        <v>8.4963000000000193</v>
      </c>
      <c r="AT40" s="80">
        <f t="shared" si="38"/>
        <v>1052.6935254169437</v>
      </c>
      <c r="AU40" s="80">
        <f t="shared" si="39"/>
        <v>18.831726751644791</v>
      </c>
      <c r="AV40" s="31"/>
      <c r="AW40" s="34"/>
      <c r="AX40" s="35"/>
      <c r="AY40" s="36"/>
      <c r="AZ40" s="36"/>
      <c r="BA40" s="36"/>
    </row>
    <row r="41" spans="1:53" x14ac:dyDescent="0.2">
      <c r="A41" s="121">
        <v>173</v>
      </c>
      <c r="B41" s="122">
        <v>266.03390000000002</v>
      </c>
      <c r="C41" s="77">
        <f t="shared" si="16"/>
        <v>8.712600000000009</v>
      </c>
      <c r="D41" s="80">
        <f t="shared" si="17"/>
        <v>1109.9671739779158</v>
      </c>
      <c r="E41" s="80">
        <f t="shared" si="18"/>
        <v>19.856300071161286</v>
      </c>
      <c r="F41" s="31"/>
      <c r="G41" s="121">
        <v>173</v>
      </c>
      <c r="H41" s="122">
        <v>266.27190000000002</v>
      </c>
      <c r="I41" s="77">
        <f t="shared" si="19"/>
        <v>8.4583999999999833</v>
      </c>
      <c r="J41" s="80">
        <f t="shared" si="20"/>
        <v>1143.3249787193818</v>
      </c>
      <c r="K41" s="80">
        <f t="shared" si="21"/>
        <v>20.453040764210765</v>
      </c>
      <c r="L41" s="31"/>
      <c r="M41" s="121">
        <v>173</v>
      </c>
      <c r="N41" s="122">
        <v>265.80410000000001</v>
      </c>
      <c r="O41" s="77">
        <f t="shared" si="22"/>
        <v>8.8774999999999977</v>
      </c>
      <c r="P41" s="80">
        <f t="shared" si="23"/>
        <v>1089.3494790199945</v>
      </c>
      <c r="Q41" s="80">
        <f t="shared" si="24"/>
        <v>19.487468318783446</v>
      </c>
      <c r="R41" s="31"/>
      <c r="S41" s="121">
        <v>172</v>
      </c>
      <c r="T41" s="122">
        <v>265.98520000000002</v>
      </c>
      <c r="U41" s="77">
        <f t="shared" si="25"/>
        <v>8.6368999999999687</v>
      </c>
      <c r="V41" s="80">
        <f t="shared" si="26"/>
        <v>1113.2234945408693</v>
      </c>
      <c r="W41" s="80">
        <f t="shared" si="27"/>
        <v>19.914552675149721</v>
      </c>
      <c r="X41" s="31"/>
      <c r="Y41" s="121">
        <v>173</v>
      </c>
      <c r="Z41" s="122">
        <v>266.03660000000002</v>
      </c>
      <c r="AA41" s="77">
        <f t="shared" si="28"/>
        <v>8.9045999999999594</v>
      </c>
      <c r="AB41" s="80">
        <f t="shared" si="29"/>
        <v>1086.0341845787621</v>
      </c>
      <c r="AC41" s="80">
        <f t="shared" si="30"/>
        <v>19.428160725917031</v>
      </c>
      <c r="AD41" s="31"/>
      <c r="AE41" s="121">
        <v>173</v>
      </c>
      <c r="AF41" s="122">
        <v>266.1096</v>
      </c>
      <c r="AG41" s="77">
        <f t="shared" si="31"/>
        <v>9.2019999999999982</v>
      </c>
      <c r="AH41" s="80">
        <f t="shared" si="32"/>
        <v>1050.9345794392525</v>
      </c>
      <c r="AI41" s="80">
        <f t="shared" si="33"/>
        <v>18.800260812866771</v>
      </c>
      <c r="AJ41" s="31"/>
      <c r="AK41" s="121">
        <v>173</v>
      </c>
      <c r="AL41" s="122">
        <v>266.3963</v>
      </c>
      <c r="AM41" s="77">
        <f t="shared" si="34"/>
        <v>9.1829999999999927</v>
      </c>
      <c r="AN41" s="80">
        <f t="shared" si="35"/>
        <v>1053.1090057715351</v>
      </c>
      <c r="AO41" s="80">
        <f t="shared" si="36"/>
        <v>18.839159316127642</v>
      </c>
      <c r="AP41" s="31"/>
      <c r="AQ41" s="121">
        <v>173</v>
      </c>
      <c r="AR41" s="122">
        <v>266.5693</v>
      </c>
      <c r="AS41" s="77">
        <f t="shared" si="37"/>
        <v>9.2805000000000177</v>
      </c>
      <c r="AT41" s="80">
        <f t="shared" si="38"/>
        <v>1042.0451484295006</v>
      </c>
      <c r="AU41" s="80">
        <f t="shared" si="39"/>
        <v>18.64123700231665</v>
      </c>
      <c r="AV41" s="31"/>
      <c r="AW41" s="34"/>
      <c r="AX41" s="35"/>
      <c r="AY41" s="36"/>
      <c r="AZ41" s="36"/>
      <c r="BA41" s="36"/>
    </row>
    <row r="42" spans="1:53" x14ac:dyDescent="0.2">
      <c r="A42" s="121">
        <v>198</v>
      </c>
      <c r="B42" s="122">
        <v>265.0523</v>
      </c>
      <c r="C42" s="77">
        <f t="shared" si="16"/>
        <v>9.6942000000000235</v>
      </c>
      <c r="D42" s="80">
        <f t="shared" si="17"/>
        <v>1141.7342328402522</v>
      </c>
      <c r="E42" s="80">
        <f t="shared" si="18"/>
        <v>20.424583771739755</v>
      </c>
      <c r="F42" s="31"/>
      <c r="G42" s="121">
        <v>198</v>
      </c>
      <c r="H42" s="122">
        <v>264.90359999999998</v>
      </c>
      <c r="I42" s="77">
        <f t="shared" si="19"/>
        <v>9.8267000000000166</v>
      </c>
      <c r="J42" s="80">
        <f t="shared" si="20"/>
        <v>1126.339462891915</v>
      </c>
      <c r="K42" s="80">
        <f t="shared" si="21"/>
        <v>20.149185382681843</v>
      </c>
      <c r="L42" s="31"/>
      <c r="M42" s="121">
        <v>198</v>
      </c>
      <c r="N42" s="122">
        <v>264.88200000000001</v>
      </c>
      <c r="O42" s="77">
        <f t="shared" si="22"/>
        <v>9.7995999999999981</v>
      </c>
      <c r="P42" s="80">
        <f t="shared" si="23"/>
        <v>1129.4542634393242</v>
      </c>
      <c r="Q42" s="80">
        <f t="shared" si="24"/>
        <v>20.204906322707053</v>
      </c>
      <c r="R42" s="31"/>
      <c r="S42" s="121">
        <v>198</v>
      </c>
      <c r="T42" s="122">
        <v>264.92520000000002</v>
      </c>
      <c r="U42" s="77">
        <f t="shared" si="25"/>
        <v>9.696899999999971</v>
      </c>
      <c r="V42" s="80">
        <f t="shared" si="26"/>
        <v>1141.4163289298676</v>
      </c>
      <c r="W42" s="80">
        <f t="shared" si="27"/>
        <v>20.41889676082053</v>
      </c>
      <c r="X42" s="31"/>
      <c r="Y42" s="121">
        <v>198</v>
      </c>
      <c r="Z42" s="122">
        <v>264.97120000000001</v>
      </c>
      <c r="AA42" s="77">
        <f t="shared" si="28"/>
        <v>9.9699999999999704</v>
      </c>
      <c r="AB42" s="80">
        <f t="shared" si="29"/>
        <v>1110.1504513540656</v>
      </c>
      <c r="AC42" s="80">
        <f t="shared" si="30"/>
        <v>19.859578736208686</v>
      </c>
      <c r="AD42" s="31"/>
      <c r="AE42" s="121">
        <v>198</v>
      </c>
      <c r="AF42" s="122">
        <v>265.00909999999999</v>
      </c>
      <c r="AG42" s="77">
        <f t="shared" si="31"/>
        <v>10.302500000000009</v>
      </c>
      <c r="AH42" s="80">
        <f t="shared" si="32"/>
        <v>1074.3217665615132</v>
      </c>
      <c r="AI42" s="80">
        <f t="shared" si="33"/>
        <v>19.218636253336552</v>
      </c>
      <c r="AJ42" s="31"/>
      <c r="AK42" s="121">
        <v>198</v>
      </c>
      <c r="AL42" s="122">
        <v>265.22809999999998</v>
      </c>
      <c r="AM42" s="77">
        <f t="shared" si="34"/>
        <v>10.351200000000006</v>
      </c>
      <c r="AN42" s="80">
        <f t="shared" si="35"/>
        <v>1069.2673313239038</v>
      </c>
      <c r="AO42" s="80">
        <f t="shared" si="36"/>
        <v>19.128217018316708</v>
      </c>
      <c r="AP42" s="31"/>
      <c r="AQ42" s="121">
        <v>197</v>
      </c>
      <c r="AR42" s="122">
        <v>265.42009999999999</v>
      </c>
      <c r="AS42" s="77">
        <f t="shared" si="37"/>
        <v>10.429700000000025</v>
      </c>
      <c r="AT42" s="80">
        <f t="shared" si="38"/>
        <v>1055.8597083329312</v>
      </c>
      <c r="AU42" s="80">
        <f t="shared" si="39"/>
        <v>18.888366875365495</v>
      </c>
      <c r="AV42" s="31"/>
      <c r="AW42" s="34"/>
      <c r="AX42" s="35"/>
      <c r="AY42" s="36"/>
      <c r="AZ42" s="36"/>
      <c r="BA42" s="36"/>
    </row>
    <row r="43" spans="1:53" x14ac:dyDescent="0.2">
      <c r="A43" s="121">
        <v>223</v>
      </c>
      <c r="B43" s="122">
        <v>264.14920000000001</v>
      </c>
      <c r="C43" s="77">
        <f t="shared" si="16"/>
        <v>10.597300000000018</v>
      </c>
      <c r="D43" s="80">
        <f t="shared" si="17"/>
        <v>1176.3090598548667</v>
      </c>
      <c r="E43" s="80">
        <f t="shared" si="18"/>
        <v>21.043095882913537</v>
      </c>
      <c r="F43" s="31"/>
      <c r="G43" s="121">
        <v>222</v>
      </c>
      <c r="H43" s="122">
        <v>263.97340000000003</v>
      </c>
      <c r="I43" s="77">
        <f t="shared" si="19"/>
        <v>10.756899999999973</v>
      </c>
      <c r="J43" s="80">
        <f t="shared" si="20"/>
        <v>1153.6595115693212</v>
      </c>
      <c r="K43" s="80">
        <f t="shared" si="21"/>
        <v>20.637916128252616</v>
      </c>
      <c r="L43" s="31"/>
      <c r="M43" s="121">
        <v>223</v>
      </c>
      <c r="N43" s="122">
        <v>263.70839999999998</v>
      </c>
      <c r="O43" s="77">
        <f t="shared" si="22"/>
        <v>10.97320000000002</v>
      </c>
      <c r="P43" s="80">
        <f t="shared" si="23"/>
        <v>1136.0131957860949</v>
      </c>
      <c r="Q43" s="80">
        <f t="shared" si="24"/>
        <v>20.322239638391682</v>
      </c>
      <c r="R43" s="31"/>
      <c r="S43" s="121">
        <v>222</v>
      </c>
      <c r="T43" s="122">
        <v>263.89499999999998</v>
      </c>
      <c r="U43" s="77">
        <f t="shared" si="25"/>
        <v>10.727100000000007</v>
      </c>
      <c r="V43" s="80">
        <f t="shared" si="26"/>
        <v>1156.8643901893329</v>
      </c>
      <c r="W43" s="80">
        <f t="shared" si="27"/>
        <v>20.695248482814542</v>
      </c>
      <c r="X43" s="31"/>
      <c r="Y43" s="121">
        <v>223</v>
      </c>
      <c r="Z43" s="122">
        <v>263.9545</v>
      </c>
      <c r="AA43" s="77">
        <f t="shared" si="28"/>
        <v>10.986699999999985</v>
      </c>
      <c r="AB43" s="80">
        <f t="shared" si="29"/>
        <v>1134.6173100202989</v>
      </c>
      <c r="AC43" s="80">
        <f t="shared" si="30"/>
        <v>20.297268515568852</v>
      </c>
      <c r="AD43" s="31"/>
      <c r="AE43" s="121">
        <v>222</v>
      </c>
      <c r="AF43" s="122">
        <v>264.06529999999998</v>
      </c>
      <c r="AG43" s="77">
        <f t="shared" si="31"/>
        <v>11.246300000000019</v>
      </c>
      <c r="AH43" s="80">
        <f t="shared" si="32"/>
        <v>1103.4562478326186</v>
      </c>
      <c r="AI43" s="80">
        <f t="shared" si="33"/>
        <v>19.739825542622874</v>
      </c>
      <c r="AJ43" s="31"/>
      <c r="AK43" s="121">
        <v>223</v>
      </c>
      <c r="AL43" s="122">
        <v>264.24380000000002</v>
      </c>
      <c r="AM43" s="77">
        <f t="shared" si="34"/>
        <v>11.335499999999968</v>
      </c>
      <c r="AN43" s="80">
        <f t="shared" si="35"/>
        <v>1099.7044682634235</v>
      </c>
      <c r="AO43" s="80">
        <f t="shared" si="36"/>
        <v>19.672709629041563</v>
      </c>
      <c r="AP43" s="31"/>
      <c r="AQ43" s="121">
        <v>222</v>
      </c>
      <c r="AR43" s="122">
        <v>264.26</v>
      </c>
      <c r="AS43" s="77">
        <f t="shared" si="37"/>
        <v>11.589800000000025</v>
      </c>
      <c r="AT43" s="80">
        <f t="shared" si="38"/>
        <v>1070.7518680218791</v>
      </c>
      <c r="AU43" s="80">
        <f t="shared" si="39"/>
        <v>19.154774025436119</v>
      </c>
      <c r="AV43" s="31"/>
      <c r="AW43" s="34"/>
      <c r="AX43" s="35"/>
      <c r="AY43" s="36"/>
      <c r="AZ43" s="36"/>
      <c r="BA43" s="36"/>
    </row>
    <row r="44" spans="1:53" x14ac:dyDescent="0.2">
      <c r="A44" s="121">
        <v>248</v>
      </c>
      <c r="B44" s="122">
        <v>263.23790000000002</v>
      </c>
      <c r="C44" s="77">
        <f t="shared" si="16"/>
        <v>11.508600000000001</v>
      </c>
      <c r="D44" s="80">
        <f t="shared" si="17"/>
        <v>1204.5948247397596</v>
      </c>
      <c r="E44" s="80">
        <f t="shared" si="18"/>
        <v>21.549102410371372</v>
      </c>
      <c r="F44" s="31"/>
      <c r="G44" s="121">
        <v>247</v>
      </c>
      <c r="H44" s="122">
        <v>263.0215</v>
      </c>
      <c r="I44" s="77">
        <f t="shared" si="19"/>
        <v>11.708799999999997</v>
      </c>
      <c r="J44" s="80">
        <f t="shared" si="20"/>
        <v>1179.224173271386</v>
      </c>
      <c r="K44" s="80">
        <f t="shared" si="21"/>
        <v>21.095244602350377</v>
      </c>
      <c r="L44" s="31"/>
      <c r="M44" s="121">
        <v>247</v>
      </c>
      <c r="N44" s="122">
        <v>263.05669999999998</v>
      </c>
      <c r="O44" s="77">
        <f t="shared" si="22"/>
        <v>11.624900000000025</v>
      </c>
      <c r="P44" s="80">
        <f t="shared" si="23"/>
        <v>1187.7349482576169</v>
      </c>
      <c r="Q44" s="80">
        <f t="shared" si="24"/>
        <v>21.247494602104059</v>
      </c>
      <c r="R44" s="31"/>
      <c r="S44" s="121">
        <v>247</v>
      </c>
      <c r="T44" s="122">
        <v>262.96210000000002</v>
      </c>
      <c r="U44" s="77">
        <f t="shared" si="25"/>
        <v>11.659999999999968</v>
      </c>
      <c r="V44" s="80">
        <f t="shared" si="26"/>
        <v>1184.1595197255608</v>
      </c>
      <c r="W44" s="80">
        <f t="shared" si="27"/>
        <v>21.18353344768445</v>
      </c>
      <c r="X44" s="31"/>
      <c r="Y44" s="121">
        <v>247</v>
      </c>
      <c r="Z44" s="122">
        <v>263.0378</v>
      </c>
      <c r="AA44" s="77">
        <f t="shared" si="28"/>
        <v>11.903399999999976</v>
      </c>
      <c r="AB44" s="80">
        <f t="shared" si="29"/>
        <v>1159.9458978107118</v>
      </c>
      <c r="AC44" s="80">
        <f t="shared" si="30"/>
        <v>20.750373842767655</v>
      </c>
      <c r="AD44" s="31"/>
      <c r="AE44" s="121">
        <v>247</v>
      </c>
      <c r="AF44" s="122">
        <v>263.21080000000001</v>
      </c>
      <c r="AG44" s="77">
        <f t="shared" si="31"/>
        <v>12.100799999999992</v>
      </c>
      <c r="AH44" s="80">
        <f t="shared" si="32"/>
        <v>1141.0237339680027</v>
      </c>
      <c r="AI44" s="80">
        <f t="shared" si="33"/>
        <v>20.411873595134217</v>
      </c>
      <c r="AJ44" s="31"/>
      <c r="AK44" s="121">
        <v>247</v>
      </c>
      <c r="AL44" s="122">
        <v>263.25409999999999</v>
      </c>
      <c r="AM44" s="77">
        <f t="shared" si="34"/>
        <v>12.325199999999995</v>
      </c>
      <c r="AN44" s="80">
        <f t="shared" si="35"/>
        <v>1120.2495699866943</v>
      </c>
      <c r="AO44" s="80">
        <f t="shared" si="36"/>
        <v>20.040242754681472</v>
      </c>
      <c r="AP44" s="31"/>
      <c r="AQ44" s="121">
        <v>247</v>
      </c>
      <c r="AR44" s="122">
        <v>263.69760000000002</v>
      </c>
      <c r="AS44" s="77">
        <f t="shared" si="37"/>
        <v>12.152199999999993</v>
      </c>
      <c r="AT44" s="80">
        <f t="shared" si="38"/>
        <v>1136.197560935469</v>
      </c>
      <c r="AU44" s="80">
        <f t="shared" si="39"/>
        <v>20.325537762709644</v>
      </c>
      <c r="AV44" s="31"/>
      <c r="AW44" s="34"/>
      <c r="AX44" s="35"/>
      <c r="AY44" s="36"/>
      <c r="AZ44" s="36"/>
      <c r="BA44" s="36"/>
    </row>
    <row r="45" spans="1:53" x14ac:dyDescent="0.2">
      <c r="A45" s="121">
        <v>268</v>
      </c>
      <c r="B45" s="122">
        <v>262.28059999999999</v>
      </c>
      <c r="C45" s="77">
        <f t="shared" si="16"/>
        <v>12.465900000000033</v>
      </c>
      <c r="D45" s="80">
        <f t="shared" si="17"/>
        <v>1201.7744406741558</v>
      </c>
      <c r="E45" s="80">
        <f t="shared" si="18"/>
        <v>21.498648312596707</v>
      </c>
      <c r="F45" s="31"/>
      <c r="G45" s="121">
        <v>267</v>
      </c>
      <c r="H45" s="122">
        <v>262.06700000000001</v>
      </c>
      <c r="I45" s="77">
        <f t="shared" si="19"/>
        <v>12.663299999999992</v>
      </c>
      <c r="J45" s="80">
        <f t="shared" si="20"/>
        <v>1178.6264243917469</v>
      </c>
      <c r="K45" s="80">
        <f t="shared" si="21"/>
        <v>21.084551420245919</v>
      </c>
      <c r="L45" s="31"/>
      <c r="M45" s="121">
        <v>267</v>
      </c>
      <c r="N45" s="122">
        <v>262.13729999999998</v>
      </c>
      <c r="O45" s="77">
        <f t="shared" si="22"/>
        <v>12.544300000000021</v>
      </c>
      <c r="P45" s="80">
        <f t="shared" si="23"/>
        <v>1189.8073228478252</v>
      </c>
      <c r="Q45" s="80">
        <f t="shared" si="24"/>
        <v>21.284567492805461</v>
      </c>
      <c r="R45" s="31"/>
      <c r="S45" s="121">
        <v>267</v>
      </c>
      <c r="T45" s="122">
        <v>262.00749999999999</v>
      </c>
      <c r="U45" s="77">
        <f t="shared" si="25"/>
        <v>12.614599999999996</v>
      </c>
      <c r="V45" s="80">
        <f t="shared" si="26"/>
        <v>1183.176636595691</v>
      </c>
      <c r="W45" s="80">
        <f t="shared" si="27"/>
        <v>21.165950565218086</v>
      </c>
      <c r="X45" s="31"/>
      <c r="Y45" s="121">
        <v>267</v>
      </c>
      <c r="Z45" s="122">
        <v>261.9751</v>
      </c>
      <c r="AA45" s="77">
        <f t="shared" si="28"/>
        <v>12.966099999999983</v>
      </c>
      <c r="AB45" s="80">
        <f t="shared" si="29"/>
        <v>1151.1017190982654</v>
      </c>
      <c r="AC45" s="80">
        <f t="shared" si="30"/>
        <v>20.592159554530689</v>
      </c>
      <c r="AD45" s="31"/>
      <c r="AE45" s="121">
        <v>268</v>
      </c>
      <c r="AF45" s="122">
        <v>262.04000000000002</v>
      </c>
      <c r="AG45" s="77">
        <f t="shared" si="31"/>
        <v>13.271599999999978</v>
      </c>
      <c r="AH45" s="80">
        <f t="shared" si="32"/>
        <v>1128.8164200247161</v>
      </c>
      <c r="AI45" s="80">
        <f t="shared" si="33"/>
        <v>20.19349588595199</v>
      </c>
      <c r="AJ45" s="31"/>
      <c r="AK45" s="121">
        <v>267</v>
      </c>
      <c r="AL45" s="122">
        <v>262.3888</v>
      </c>
      <c r="AM45" s="77">
        <f t="shared" si="34"/>
        <v>13.190499999999986</v>
      </c>
      <c r="AN45" s="80">
        <f t="shared" si="35"/>
        <v>1131.5188961752788</v>
      </c>
      <c r="AO45" s="80">
        <f t="shared" si="36"/>
        <v>20.241840718699084</v>
      </c>
      <c r="AP45" s="31"/>
      <c r="AQ45" s="121">
        <v>267</v>
      </c>
      <c r="AR45" s="122">
        <v>262.68079999999998</v>
      </c>
      <c r="AS45" s="77">
        <f t="shared" si="37"/>
        <v>13.16900000000004</v>
      </c>
      <c r="AT45" s="80">
        <f t="shared" si="38"/>
        <v>1133.3662388943696</v>
      </c>
      <c r="AU45" s="80">
        <f t="shared" si="39"/>
        <v>20.274887994532552</v>
      </c>
      <c r="AV45" s="31"/>
      <c r="AW45" s="34"/>
      <c r="AX45" s="35"/>
      <c r="AY45" s="36"/>
      <c r="AZ45" s="36"/>
      <c r="BA45" s="36"/>
    </row>
    <row r="46" spans="1:53" x14ac:dyDescent="0.2">
      <c r="A46" s="121">
        <v>293</v>
      </c>
      <c r="B46" s="122">
        <v>261.31799999999998</v>
      </c>
      <c r="C46" s="77">
        <f t="shared" si="16"/>
        <v>13.428500000000042</v>
      </c>
      <c r="D46" s="80">
        <f t="shared" si="17"/>
        <v>1219.6969132814497</v>
      </c>
      <c r="E46" s="80">
        <f t="shared" si="18"/>
        <v>21.819264996090336</v>
      </c>
      <c r="F46" s="31"/>
      <c r="G46" s="121">
        <v>292</v>
      </c>
      <c r="H46" s="122">
        <v>261.06380000000001</v>
      </c>
      <c r="I46" s="77">
        <f t="shared" si="19"/>
        <v>13.666499999999985</v>
      </c>
      <c r="J46" s="80">
        <f t="shared" si="20"/>
        <v>1194.3657849485983</v>
      </c>
      <c r="K46" s="80">
        <f t="shared" si="21"/>
        <v>21.366114220905157</v>
      </c>
      <c r="L46" s="31"/>
      <c r="M46" s="121">
        <v>292</v>
      </c>
      <c r="N46" s="122">
        <v>261.09350000000001</v>
      </c>
      <c r="O46" s="77">
        <f t="shared" si="22"/>
        <v>13.588099999999997</v>
      </c>
      <c r="P46" s="80">
        <f t="shared" si="23"/>
        <v>1201.2569822123774</v>
      </c>
      <c r="Q46" s="80">
        <f t="shared" si="24"/>
        <v>21.489391452815337</v>
      </c>
      <c r="R46" s="31"/>
      <c r="S46" s="121">
        <v>292</v>
      </c>
      <c r="T46" s="122">
        <v>261.0367</v>
      </c>
      <c r="U46" s="77">
        <f t="shared" si="25"/>
        <v>13.585399999999993</v>
      </c>
      <c r="V46" s="80">
        <f t="shared" si="26"/>
        <v>1201.4957233500675</v>
      </c>
      <c r="W46" s="80">
        <f t="shared" si="27"/>
        <v>21.493662313954697</v>
      </c>
      <c r="X46" s="31"/>
      <c r="Y46" s="121">
        <v>293</v>
      </c>
      <c r="Z46" s="122">
        <v>261.04219999999998</v>
      </c>
      <c r="AA46" s="77">
        <f t="shared" si="28"/>
        <v>13.899000000000001</v>
      </c>
      <c r="AB46" s="80">
        <f t="shared" si="29"/>
        <v>1178.4085185984602</v>
      </c>
      <c r="AC46" s="80">
        <f t="shared" si="30"/>
        <v>21.08065328440895</v>
      </c>
      <c r="AD46" s="31"/>
      <c r="AE46" s="121">
        <v>292</v>
      </c>
      <c r="AF46" s="122">
        <v>261.20170000000002</v>
      </c>
      <c r="AG46" s="77">
        <f t="shared" si="31"/>
        <v>14.109899999999982</v>
      </c>
      <c r="AH46" s="80">
        <f t="shared" si="32"/>
        <v>1156.83314552194</v>
      </c>
      <c r="AI46" s="80">
        <f t="shared" si="33"/>
        <v>20.694689544220751</v>
      </c>
      <c r="AJ46" s="31"/>
      <c r="AK46" s="121">
        <v>292</v>
      </c>
      <c r="AL46" s="122">
        <v>261.54239999999999</v>
      </c>
      <c r="AM46" s="77">
        <f t="shared" si="34"/>
        <v>14.036900000000003</v>
      </c>
      <c r="AN46" s="80">
        <f t="shared" si="35"/>
        <v>1162.8493470780584</v>
      </c>
      <c r="AO46" s="80">
        <f t="shared" si="36"/>
        <v>20.802313901217502</v>
      </c>
      <c r="AP46" s="31"/>
      <c r="AQ46" s="121">
        <v>292</v>
      </c>
      <c r="AR46" s="122">
        <v>261.53699999999998</v>
      </c>
      <c r="AS46" s="77">
        <f t="shared" si="37"/>
        <v>14.312800000000038</v>
      </c>
      <c r="AT46" s="80">
        <f t="shared" si="38"/>
        <v>1140.433737633444</v>
      </c>
      <c r="AU46" s="80">
        <f t="shared" si="39"/>
        <v>20.401319098988264</v>
      </c>
      <c r="AV46" s="31"/>
      <c r="AW46" s="34"/>
      <c r="AX46" s="35"/>
      <c r="AY46" s="36"/>
      <c r="AZ46" s="36"/>
      <c r="BA46" s="36"/>
    </row>
    <row r="47" spans="1:53" x14ac:dyDescent="0.2">
      <c r="A47" s="121">
        <v>318</v>
      </c>
      <c r="B47" s="122">
        <v>260.85829999999999</v>
      </c>
      <c r="C47" s="77">
        <f t="shared" si="16"/>
        <v>13.88820000000004</v>
      </c>
      <c r="D47" s="80">
        <f t="shared" si="17"/>
        <v>1279.9498855143179</v>
      </c>
      <c r="E47" s="80">
        <f t="shared" si="18"/>
        <v>22.897135697930551</v>
      </c>
      <c r="F47" s="31"/>
      <c r="G47" s="121">
        <v>317</v>
      </c>
      <c r="H47" s="122">
        <v>260.10109999999997</v>
      </c>
      <c r="I47" s="77">
        <f t="shared" si="19"/>
        <v>14.629200000000026</v>
      </c>
      <c r="J47" s="80">
        <f t="shared" si="20"/>
        <v>1211.296584912365</v>
      </c>
      <c r="K47" s="80">
        <f t="shared" si="21"/>
        <v>21.668990785552147</v>
      </c>
      <c r="L47" s="31"/>
      <c r="M47" s="121">
        <v>317</v>
      </c>
      <c r="N47" s="122">
        <v>260.39589999999998</v>
      </c>
      <c r="O47" s="77">
        <f t="shared" si="22"/>
        <v>14.28570000000002</v>
      </c>
      <c r="P47" s="80">
        <f t="shared" si="23"/>
        <v>1240.4222404222387</v>
      </c>
      <c r="Q47" s="80">
        <f t="shared" si="24"/>
        <v>22.190022190022159</v>
      </c>
      <c r="R47" s="31"/>
      <c r="S47" s="121">
        <v>317</v>
      </c>
      <c r="T47" s="122">
        <v>260.17680000000001</v>
      </c>
      <c r="U47" s="77">
        <f t="shared" si="25"/>
        <v>14.445299999999975</v>
      </c>
      <c r="V47" s="80">
        <f t="shared" si="26"/>
        <v>1226.7173405882902</v>
      </c>
      <c r="W47" s="80">
        <f t="shared" si="27"/>
        <v>21.944854035568699</v>
      </c>
      <c r="X47" s="31"/>
      <c r="Y47" s="121">
        <v>317</v>
      </c>
      <c r="Z47" s="122">
        <v>260.1823</v>
      </c>
      <c r="AA47" s="77">
        <f t="shared" si="28"/>
        <v>14.758899999999983</v>
      </c>
      <c r="AB47" s="80">
        <f t="shared" si="29"/>
        <v>1200.6518100942496</v>
      </c>
      <c r="AC47" s="80">
        <f t="shared" si="30"/>
        <v>21.478565475746862</v>
      </c>
      <c r="AD47" s="31"/>
      <c r="AE47" s="121">
        <v>317</v>
      </c>
      <c r="AF47" s="122">
        <v>260.22280000000001</v>
      </c>
      <c r="AG47" s="77">
        <f t="shared" si="31"/>
        <v>15.088799999999992</v>
      </c>
      <c r="AH47" s="80">
        <f t="shared" si="32"/>
        <v>1174.4008801230059</v>
      </c>
      <c r="AI47" s="80">
        <f t="shared" si="33"/>
        <v>21.008960288425865</v>
      </c>
      <c r="AJ47" s="31"/>
      <c r="AK47" s="121">
        <v>317</v>
      </c>
      <c r="AL47" s="122">
        <v>260.358</v>
      </c>
      <c r="AM47" s="77">
        <f t="shared" si="34"/>
        <v>15.221299999999985</v>
      </c>
      <c r="AN47" s="80">
        <f t="shared" si="35"/>
        <v>1164.1778297517305</v>
      </c>
      <c r="AO47" s="80">
        <f t="shared" si="36"/>
        <v>20.826079244217006</v>
      </c>
      <c r="AP47" s="31"/>
      <c r="AQ47" s="121">
        <v>317</v>
      </c>
      <c r="AR47" s="122">
        <v>260.6798</v>
      </c>
      <c r="AS47" s="77">
        <f t="shared" si="37"/>
        <v>15.170000000000016</v>
      </c>
      <c r="AT47" s="80">
        <f t="shared" si="38"/>
        <v>1168.1147000659184</v>
      </c>
      <c r="AU47" s="80">
        <f t="shared" si="39"/>
        <v>20.8965062623599</v>
      </c>
      <c r="AV47" s="31"/>
      <c r="AW47" s="34"/>
      <c r="AX47" s="35"/>
      <c r="AY47" s="36"/>
      <c r="AZ47" s="36"/>
      <c r="BA47" s="36"/>
    </row>
    <row r="48" spans="1:53" x14ac:dyDescent="0.2">
      <c r="A48" s="121">
        <v>343</v>
      </c>
      <c r="B48" s="122">
        <v>259.61709999999999</v>
      </c>
      <c r="C48" s="77">
        <f t="shared" si="16"/>
        <v>15.129400000000032</v>
      </c>
      <c r="D48" s="80">
        <f t="shared" si="17"/>
        <v>1267.313971472759</v>
      </c>
      <c r="E48" s="80">
        <f t="shared" si="18"/>
        <v>22.671090724020733</v>
      </c>
      <c r="F48" s="31"/>
      <c r="G48" s="121">
        <v>342</v>
      </c>
      <c r="H48" s="122">
        <v>259.3954</v>
      </c>
      <c r="I48" s="77">
        <f t="shared" si="19"/>
        <v>15.334900000000005</v>
      </c>
      <c r="J48" s="80">
        <f t="shared" si="20"/>
        <v>1246.6856647255604</v>
      </c>
      <c r="K48" s="80">
        <f t="shared" si="21"/>
        <v>22.302069136414318</v>
      </c>
      <c r="L48" s="31"/>
      <c r="M48" s="121">
        <v>342</v>
      </c>
      <c r="N48" s="122">
        <v>259.31420000000003</v>
      </c>
      <c r="O48" s="77">
        <f t="shared" si="22"/>
        <v>15.367399999999975</v>
      </c>
      <c r="P48" s="80">
        <f t="shared" si="23"/>
        <v>1244.0490909327557</v>
      </c>
      <c r="Q48" s="80">
        <f t="shared" si="24"/>
        <v>22.254903236721926</v>
      </c>
      <c r="R48" s="31"/>
      <c r="S48" s="121">
        <v>342</v>
      </c>
      <c r="T48" s="122">
        <v>259.32510000000002</v>
      </c>
      <c r="U48" s="77">
        <f t="shared" si="25"/>
        <v>15.296999999999969</v>
      </c>
      <c r="V48" s="80">
        <f t="shared" si="26"/>
        <v>1249.774465581489</v>
      </c>
      <c r="W48" s="80">
        <f t="shared" si="27"/>
        <v>22.357324965679592</v>
      </c>
      <c r="X48" s="31"/>
      <c r="Y48" s="121">
        <v>342</v>
      </c>
      <c r="Z48" s="122">
        <v>259.21420000000001</v>
      </c>
      <c r="AA48" s="77">
        <f t="shared" si="28"/>
        <v>15.726999999999975</v>
      </c>
      <c r="AB48" s="80">
        <f t="shared" si="29"/>
        <v>1215.6037387931601</v>
      </c>
      <c r="AC48" s="80">
        <f t="shared" si="30"/>
        <v>21.746041838875854</v>
      </c>
      <c r="AD48" s="31"/>
      <c r="AE48" s="121">
        <v>342</v>
      </c>
      <c r="AF48" s="122">
        <v>259.22770000000003</v>
      </c>
      <c r="AG48" s="77">
        <f t="shared" si="31"/>
        <v>16.083899999999971</v>
      </c>
      <c r="AH48" s="80">
        <f t="shared" si="32"/>
        <v>1188.6296234122342</v>
      </c>
      <c r="AI48" s="80">
        <f t="shared" si="33"/>
        <v>21.263499524369127</v>
      </c>
      <c r="AJ48" s="31"/>
      <c r="AK48" s="121">
        <v>342</v>
      </c>
      <c r="AL48" s="122">
        <v>259.39269999999999</v>
      </c>
      <c r="AM48" s="77">
        <f t="shared" si="34"/>
        <v>16.186599999999999</v>
      </c>
      <c r="AN48" s="80">
        <f t="shared" si="35"/>
        <v>1181.0880604944832</v>
      </c>
      <c r="AO48" s="80">
        <f t="shared" si="36"/>
        <v>21.128587844266246</v>
      </c>
      <c r="AP48" s="31"/>
      <c r="AQ48" s="121">
        <v>341</v>
      </c>
      <c r="AR48" s="122">
        <v>260.01459999999997</v>
      </c>
      <c r="AS48" s="77">
        <f t="shared" si="37"/>
        <v>15.835200000000043</v>
      </c>
      <c r="AT48" s="80">
        <f t="shared" si="38"/>
        <v>1203.7675558249941</v>
      </c>
      <c r="AU48" s="80">
        <f t="shared" si="39"/>
        <v>21.534303324239609</v>
      </c>
      <c r="AV48" s="31"/>
      <c r="AW48" s="34"/>
      <c r="AX48" s="35"/>
      <c r="AY48" s="36"/>
      <c r="AZ48" s="36"/>
      <c r="BA48" s="36"/>
    </row>
    <row r="49" spans="1:53" x14ac:dyDescent="0.2">
      <c r="A49" s="121">
        <v>363</v>
      </c>
      <c r="B49" s="122">
        <v>258.72199999999998</v>
      </c>
      <c r="C49" s="77">
        <f t="shared" si="16"/>
        <v>16.024500000000046</v>
      </c>
      <c r="D49" s="80">
        <f t="shared" si="17"/>
        <v>1266.2922400074849</v>
      </c>
      <c r="E49" s="80">
        <f t="shared" si="18"/>
        <v>22.652812880277011</v>
      </c>
      <c r="F49" s="31"/>
      <c r="G49" s="121">
        <v>363</v>
      </c>
      <c r="H49" s="122">
        <v>258.39490000000001</v>
      </c>
      <c r="I49" s="77">
        <f t="shared" si="19"/>
        <v>16.335399999999993</v>
      </c>
      <c r="J49" s="80">
        <f t="shared" si="20"/>
        <v>1242.1918043023131</v>
      </c>
      <c r="K49" s="80">
        <f t="shared" si="21"/>
        <v>22.221678073386641</v>
      </c>
      <c r="L49" s="31"/>
      <c r="M49" s="121">
        <v>363</v>
      </c>
      <c r="N49" s="122">
        <v>258.30560000000003</v>
      </c>
      <c r="O49" s="77">
        <f t="shared" si="22"/>
        <v>16.375999999999976</v>
      </c>
      <c r="P49" s="80">
        <f t="shared" si="23"/>
        <v>1239.112115290671</v>
      </c>
      <c r="Q49" s="80">
        <f t="shared" si="24"/>
        <v>22.166585246702525</v>
      </c>
      <c r="R49" s="31"/>
      <c r="S49" s="121">
        <v>363</v>
      </c>
      <c r="T49" s="122">
        <v>258.33</v>
      </c>
      <c r="U49" s="77">
        <f t="shared" si="25"/>
        <v>16.292100000000005</v>
      </c>
      <c r="V49" s="80">
        <f t="shared" si="26"/>
        <v>1245.493214502734</v>
      </c>
      <c r="W49" s="80">
        <f t="shared" si="27"/>
        <v>22.28073728985213</v>
      </c>
      <c r="X49" s="31"/>
      <c r="Y49" s="121">
        <v>362</v>
      </c>
      <c r="Z49" s="122">
        <v>258.17309999999998</v>
      </c>
      <c r="AA49" s="77">
        <f t="shared" si="28"/>
        <v>16.768100000000004</v>
      </c>
      <c r="AB49" s="80">
        <f t="shared" si="29"/>
        <v>1206.8033945408242</v>
      </c>
      <c r="AC49" s="80">
        <f t="shared" si="30"/>
        <v>21.588611709138181</v>
      </c>
      <c r="AD49" s="31"/>
      <c r="AE49" s="121">
        <v>363</v>
      </c>
      <c r="AF49" s="122">
        <v>258.38130000000001</v>
      </c>
      <c r="AG49" s="77">
        <f t="shared" si="31"/>
        <v>16.930299999999988</v>
      </c>
      <c r="AH49" s="80">
        <f t="shared" si="32"/>
        <v>1198.5434398681662</v>
      </c>
      <c r="AI49" s="80">
        <f t="shared" si="33"/>
        <v>21.440848655960039</v>
      </c>
      <c r="AJ49" s="31"/>
      <c r="AK49" s="121">
        <v>363</v>
      </c>
      <c r="AL49" s="122">
        <v>258.51650000000001</v>
      </c>
      <c r="AM49" s="77">
        <f t="shared" si="34"/>
        <v>17.062799999999982</v>
      </c>
      <c r="AN49" s="80">
        <f t="shared" si="35"/>
        <v>1189.2362332090877</v>
      </c>
      <c r="AO49" s="80">
        <f t="shared" si="36"/>
        <v>21.274351220198348</v>
      </c>
      <c r="AP49" s="31"/>
      <c r="AQ49" s="121">
        <v>362</v>
      </c>
      <c r="AR49" s="122">
        <v>258.98169999999999</v>
      </c>
      <c r="AS49" s="77">
        <f t="shared" si="37"/>
        <v>16.868100000000027</v>
      </c>
      <c r="AT49" s="80">
        <f t="shared" si="38"/>
        <v>1199.6490416822267</v>
      </c>
      <c r="AU49" s="80">
        <f t="shared" si="39"/>
        <v>21.460626863724986</v>
      </c>
      <c r="AV49" s="31"/>
      <c r="AW49" s="34"/>
      <c r="AX49" s="35"/>
      <c r="AY49" s="36"/>
      <c r="AZ49" s="36"/>
      <c r="BA49" s="36"/>
    </row>
    <row r="50" spans="1:53" x14ac:dyDescent="0.2">
      <c r="A50" s="121">
        <v>387</v>
      </c>
      <c r="B50" s="122">
        <v>257.85939999999999</v>
      </c>
      <c r="C50" s="77">
        <f t="shared" si="16"/>
        <v>16.887100000000032</v>
      </c>
      <c r="D50" s="80">
        <f t="shared" si="17"/>
        <v>1281.0547696170424</v>
      </c>
      <c r="E50" s="80">
        <f t="shared" si="18"/>
        <v>22.9169010664945</v>
      </c>
      <c r="F50" s="31"/>
      <c r="G50" s="121">
        <v>387</v>
      </c>
      <c r="H50" s="122">
        <v>257.70530000000002</v>
      </c>
      <c r="I50" s="77">
        <f t="shared" si="19"/>
        <v>17.024999999999977</v>
      </c>
      <c r="J50" s="80">
        <f t="shared" si="20"/>
        <v>1270.678414096918</v>
      </c>
      <c r="K50" s="80">
        <f t="shared" si="21"/>
        <v>22.731277533039677</v>
      </c>
      <c r="L50" s="31"/>
      <c r="M50" s="121">
        <v>387</v>
      </c>
      <c r="N50" s="122">
        <v>257.46190000000001</v>
      </c>
      <c r="O50" s="77">
        <f t="shared" si="22"/>
        <v>17.219699999999989</v>
      </c>
      <c r="P50" s="80">
        <f t="shared" si="23"/>
        <v>1256.3110855589825</v>
      </c>
      <c r="Q50" s="80">
        <f t="shared" si="24"/>
        <v>22.474259133434394</v>
      </c>
      <c r="R50" s="31"/>
      <c r="S50" s="121">
        <v>386</v>
      </c>
      <c r="T50" s="122">
        <v>257.41059999999999</v>
      </c>
      <c r="U50" s="77">
        <f t="shared" si="25"/>
        <v>17.211500000000001</v>
      </c>
      <c r="V50" s="80">
        <f t="shared" si="26"/>
        <v>1253.6617958922811</v>
      </c>
      <c r="W50" s="80">
        <f t="shared" si="27"/>
        <v>22.426865758359234</v>
      </c>
      <c r="X50" s="31"/>
      <c r="Y50" s="121">
        <v>387</v>
      </c>
      <c r="Z50" s="122">
        <v>257.41329999999999</v>
      </c>
      <c r="AA50" s="77">
        <f t="shared" si="28"/>
        <v>17.527899999999988</v>
      </c>
      <c r="AB50" s="80">
        <f t="shared" si="29"/>
        <v>1234.2208707261002</v>
      </c>
      <c r="AC50" s="80">
        <f t="shared" si="30"/>
        <v>22.079085343937393</v>
      </c>
      <c r="AD50" s="31"/>
      <c r="AE50" s="121">
        <v>386</v>
      </c>
      <c r="AF50" s="122">
        <v>257.52140000000003</v>
      </c>
      <c r="AG50" s="77">
        <f t="shared" si="31"/>
        <v>17.79019999999997</v>
      </c>
      <c r="AH50" s="80">
        <f t="shared" si="32"/>
        <v>1212.8812492271045</v>
      </c>
      <c r="AI50" s="80">
        <f t="shared" si="33"/>
        <v>21.697338984384697</v>
      </c>
      <c r="AJ50" s="31"/>
      <c r="AK50" s="121">
        <v>387</v>
      </c>
      <c r="AL50" s="122">
        <v>258.00819999999999</v>
      </c>
      <c r="AM50" s="77">
        <f t="shared" si="34"/>
        <v>17.571100000000001</v>
      </c>
      <c r="AN50" s="80">
        <f t="shared" si="35"/>
        <v>1231.1864368195502</v>
      </c>
      <c r="AO50" s="80">
        <f t="shared" si="36"/>
        <v>22.024802089795173</v>
      </c>
      <c r="AP50" s="31"/>
      <c r="AQ50" s="121">
        <v>387</v>
      </c>
      <c r="AR50" s="122">
        <v>257.827</v>
      </c>
      <c r="AS50" s="77">
        <f t="shared" si="37"/>
        <v>18.022800000000018</v>
      </c>
      <c r="AT50" s="80">
        <f t="shared" si="38"/>
        <v>1200.3295825287955</v>
      </c>
      <c r="AU50" s="80">
        <f t="shared" si="39"/>
        <v>21.472801118583106</v>
      </c>
      <c r="AV50" s="31"/>
      <c r="AW50" s="34"/>
      <c r="AX50" s="35"/>
      <c r="AY50" s="36"/>
      <c r="AZ50" s="36"/>
      <c r="BA50" s="36"/>
    </row>
    <row r="51" spans="1:53" x14ac:dyDescent="0.2">
      <c r="A51" s="121">
        <v>412</v>
      </c>
      <c r="B51" s="122">
        <v>256.98869999999999</v>
      </c>
      <c r="C51" s="77">
        <f t="shared" si="16"/>
        <v>17.757800000000032</v>
      </c>
      <c r="D51" s="80">
        <f t="shared" si="17"/>
        <v>1296.9399362533622</v>
      </c>
      <c r="E51" s="80">
        <f t="shared" si="18"/>
        <v>23.201072204890202</v>
      </c>
      <c r="F51" s="31"/>
      <c r="G51" s="121">
        <v>412</v>
      </c>
      <c r="H51" s="122">
        <v>256.71289999999999</v>
      </c>
      <c r="I51" s="77">
        <f t="shared" si="19"/>
        <v>18.017400000000009</v>
      </c>
      <c r="J51" s="80">
        <f t="shared" si="20"/>
        <v>1278.2532440862715</v>
      </c>
      <c r="K51" s="80">
        <f t="shared" si="21"/>
        <v>22.866784330702533</v>
      </c>
      <c r="L51" s="31"/>
      <c r="M51" s="121">
        <v>411</v>
      </c>
      <c r="N51" s="122">
        <v>256.69400000000002</v>
      </c>
      <c r="O51" s="77">
        <f t="shared" si="22"/>
        <v>17.987599999999986</v>
      </c>
      <c r="P51" s="80">
        <f t="shared" si="23"/>
        <v>1277.2632257777589</v>
      </c>
      <c r="Q51" s="80">
        <f t="shared" si="24"/>
        <v>22.849073806399982</v>
      </c>
      <c r="R51" s="31"/>
      <c r="S51" s="121">
        <v>411</v>
      </c>
      <c r="T51" s="122">
        <v>256.61559999999997</v>
      </c>
      <c r="U51" s="77">
        <f t="shared" si="25"/>
        <v>18.006500000000017</v>
      </c>
      <c r="V51" s="80">
        <f t="shared" si="26"/>
        <v>1275.9225835115085</v>
      </c>
      <c r="W51" s="80">
        <f t="shared" si="27"/>
        <v>22.825090939382978</v>
      </c>
      <c r="X51" s="31"/>
      <c r="Y51" s="121">
        <v>412</v>
      </c>
      <c r="Z51" s="122">
        <v>256.6318</v>
      </c>
      <c r="AA51" s="77">
        <f t="shared" si="28"/>
        <v>18.309399999999982</v>
      </c>
      <c r="AB51" s="80">
        <f t="shared" si="29"/>
        <v>1257.8675434476293</v>
      </c>
      <c r="AC51" s="80">
        <f t="shared" si="30"/>
        <v>22.502102745038091</v>
      </c>
      <c r="AD51" s="31"/>
      <c r="AE51" s="121">
        <v>412</v>
      </c>
      <c r="AF51" s="122">
        <v>256.64530000000002</v>
      </c>
      <c r="AG51" s="77">
        <f t="shared" si="31"/>
        <v>18.666299999999978</v>
      </c>
      <c r="AH51" s="80">
        <f t="shared" si="32"/>
        <v>1233.8170928357536</v>
      </c>
      <c r="AI51" s="80">
        <f t="shared" si="33"/>
        <v>22.071862125863213</v>
      </c>
      <c r="AJ51" s="31"/>
      <c r="AK51" s="121">
        <v>411</v>
      </c>
      <c r="AL51" s="122">
        <v>256.77510000000001</v>
      </c>
      <c r="AM51" s="77">
        <f t="shared" si="34"/>
        <v>18.80419999999998</v>
      </c>
      <c r="AN51" s="80">
        <f t="shared" si="35"/>
        <v>1221.7961944671947</v>
      </c>
      <c r="AO51" s="80">
        <f t="shared" si="36"/>
        <v>21.856819221237831</v>
      </c>
      <c r="AP51" s="31"/>
      <c r="AQ51" s="121">
        <v>412</v>
      </c>
      <c r="AR51" s="122">
        <v>257.06709999999998</v>
      </c>
      <c r="AS51" s="77">
        <f t="shared" si="37"/>
        <v>18.782700000000034</v>
      </c>
      <c r="AT51" s="80">
        <f t="shared" si="38"/>
        <v>1226.1708912989059</v>
      </c>
      <c r="AU51" s="80">
        <f t="shared" si="39"/>
        <v>21.935078556331053</v>
      </c>
      <c r="AV51" s="31"/>
      <c r="AW51" s="34"/>
      <c r="AX51" s="35"/>
      <c r="AY51" s="36"/>
      <c r="AZ51" s="36"/>
      <c r="BA51" s="36"/>
    </row>
    <row r="52" spans="1:53" x14ac:dyDescent="0.2">
      <c r="A52" s="121">
        <v>436</v>
      </c>
      <c r="B52" s="122">
        <v>256.03960000000001</v>
      </c>
      <c r="C52" s="77">
        <f t="shared" si="16"/>
        <v>18.706900000000019</v>
      </c>
      <c r="D52" s="80">
        <f t="shared" si="17"/>
        <v>1302.856165372134</v>
      </c>
      <c r="E52" s="80">
        <f t="shared" si="18"/>
        <v>23.306908146192022</v>
      </c>
      <c r="F52" s="31"/>
      <c r="G52" s="121">
        <v>436</v>
      </c>
      <c r="H52" s="122">
        <v>255.6935</v>
      </c>
      <c r="I52" s="77">
        <f t="shared" si="19"/>
        <v>19.036799999999999</v>
      </c>
      <c r="J52" s="80">
        <f t="shared" si="20"/>
        <v>1280.2781980164734</v>
      </c>
      <c r="K52" s="80">
        <f t="shared" si="21"/>
        <v>22.903008909060347</v>
      </c>
      <c r="L52" s="31"/>
      <c r="M52" s="121">
        <v>436</v>
      </c>
      <c r="N52" s="122">
        <v>255.6583</v>
      </c>
      <c r="O52" s="77">
        <f t="shared" si="22"/>
        <v>19.023300000000006</v>
      </c>
      <c r="P52" s="80">
        <f t="shared" si="23"/>
        <v>1281.186755189688</v>
      </c>
      <c r="Q52" s="80">
        <f t="shared" si="24"/>
        <v>22.919262167972953</v>
      </c>
      <c r="R52" s="31"/>
      <c r="S52" s="121">
        <v>436</v>
      </c>
      <c r="T52" s="122">
        <v>255.45009999999999</v>
      </c>
      <c r="U52" s="77">
        <f t="shared" si="25"/>
        <v>19.171999999999997</v>
      </c>
      <c r="V52" s="80">
        <f t="shared" si="26"/>
        <v>1271.2497392030045</v>
      </c>
      <c r="W52" s="80">
        <f t="shared" si="27"/>
        <v>22.741498017942838</v>
      </c>
      <c r="X52" s="31"/>
      <c r="Y52" s="121">
        <v>435</v>
      </c>
      <c r="Z52" s="122">
        <v>255.42310000000001</v>
      </c>
      <c r="AA52" s="77">
        <f t="shared" si="28"/>
        <v>19.518099999999976</v>
      </c>
      <c r="AB52" s="80">
        <f t="shared" si="29"/>
        <v>1245.8436015800735</v>
      </c>
      <c r="AC52" s="80">
        <f t="shared" si="30"/>
        <v>22.28700539499237</v>
      </c>
      <c r="AD52" s="31"/>
      <c r="AE52" s="121">
        <v>435</v>
      </c>
      <c r="AF52" s="122">
        <v>255.6069</v>
      </c>
      <c r="AG52" s="77">
        <f t="shared" si="31"/>
        <v>19.704700000000003</v>
      </c>
      <c r="AH52" s="80">
        <f t="shared" si="32"/>
        <v>1234.0456845321164</v>
      </c>
      <c r="AI52" s="80">
        <f t="shared" si="33"/>
        <v>22.075951422757004</v>
      </c>
      <c r="AJ52" s="31"/>
      <c r="AK52" s="121">
        <v>436</v>
      </c>
      <c r="AL52" s="122">
        <v>255.76650000000001</v>
      </c>
      <c r="AM52" s="77">
        <f t="shared" si="34"/>
        <v>19.812799999999982</v>
      </c>
      <c r="AN52" s="80">
        <f t="shared" si="35"/>
        <v>1230.1340547524844</v>
      </c>
      <c r="AO52" s="80">
        <f t="shared" si="36"/>
        <v>22.005975934749273</v>
      </c>
      <c r="AP52" s="31"/>
      <c r="AQ52" s="121">
        <v>435</v>
      </c>
      <c r="AR52" s="122">
        <v>256.0342</v>
      </c>
      <c r="AS52" s="77">
        <f t="shared" si="37"/>
        <v>19.815600000000018</v>
      </c>
      <c r="AT52" s="80">
        <f t="shared" si="38"/>
        <v>1227.1392236419779</v>
      </c>
      <c r="AU52" s="80">
        <f t="shared" si="39"/>
        <v>21.952401138496921</v>
      </c>
      <c r="AV52" s="31"/>
      <c r="AW52" s="34"/>
      <c r="AX52" s="35"/>
      <c r="AY52" s="36"/>
      <c r="AZ52" s="36"/>
      <c r="BA52" s="36"/>
    </row>
    <row r="53" spans="1:53" x14ac:dyDescent="0.2">
      <c r="A53" s="121">
        <v>461</v>
      </c>
      <c r="B53" s="122">
        <v>254.80109999999999</v>
      </c>
      <c r="C53" s="77">
        <f t="shared" si="16"/>
        <v>19.945400000000035</v>
      </c>
      <c r="D53" s="80">
        <f t="shared" si="17"/>
        <v>1292.0222206624062</v>
      </c>
      <c r="E53" s="80">
        <f t="shared" si="18"/>
        <v>23.113098759613706</v>
      </c>
      <c r="F53" s="31"/>
      <c r="G53" s="121">
        <v>460</v>
      </c>
      <c r="H53" s="122">
        <v>254.6902</v>
      </c>
      <c r="I53" s="77">
        <f t="shared" si="19"/>
        <v>20.040099999999995</v>
      </c>
      <c r="J53" s="80">
        <f t="shared" si="20"/>
        <v>1283.1273297039438</v>
      </c>
      <c r="K53" s="80">
        <f t="shared" si="21"/>
        <v>22.953977275562501</v>
      </c>
      <c r="L53" s="31"/>
      <c r="M53" s="121">
        <v>460</v>
      </c>
      <c r="N53" s="122">
        <v>254.67670000000001</v>
      </c>
      <c r="O53" s="77">
        <f t="shared" si="22"/>
        <v>20.004899999999992</v>
      </c>
      <c r="P53" s="80">
        <f t="shared" si="23"/>
        <v>1285.38508065524</v>
      </c>
      <c r="Q53" s="80">
        <f t="shared" si="24"/>
        <v>22.994366380236851</v>
      </c>
      <c r="R53" s="31"/>
      <c r="S53" s="121">
        <v>460</v>
      </c>
      <c r="T53" s="122">
        <v>254.55779999999999</v>
      </c>
      <c r="U53" s="77">
        <f t="shared" si="25"/>
        <v>20.064300000000003</v>
      </c>
      <c r="V53" s="80">
        <f t="shared" si="26"/>
        <v>1281.5797211963536</v>
      </c>
      <c r="W53" s="80">
        <f t="shared" si="27"/>
        <v>22.926291971312228</v>
      </c>
      <c r="X53" s="31"/>
      <c r="Y53" s="121">
        <v>461</v>
      </c>
      <c r="Z53" s="122">
        <v>254.58750000000001</v>
      </c>
      <c r="AA53" s="77">
        <f t="shared" si="28"/>
        <v>20.353699999999975</v>
      </c>
      <c r="AB53" s="80">
        <f t="shared" si="29"/>
        <v>1266.1039516156784</v>
      </c>
      <c r="AC53" s="80">
        <f t="shared" si="30"/>
        <v>22.649444572731277</v>
      </c>
      <c r="AD53" s="31"/>
      <c r="AE53" s="121">
        <v>460</v>
      </c>
      <c r="AF53" s="122">
        <v>254.72</v>
      </c>
      <c r="AG53" s="77">
        <f t="shared" si="31"/>
        <v>20.5916</v>
      </c>
      <c r="AH53" s="80">
        <f t="shared" si="32"/>
        <v>1248.7616309563123</v>
      </c>
      <c r="AI53" s="80">
        <f t="shared" si="33"/>
        <v>22.339206278288234</v>
      </c>
      <c r="AJ53" s="31"/>
      <c r="AK53" s="121">
        <v>460</v>
      </c>
      <c r="AL53" s="122">
        <v>254.5523</v>
      </c>
      <c r="AM53" s="77">
        <f t="shared" si="34"/>
        <v>21.026999999999987</v>
      </c>
      <c r="AN53" s="80">
        <f t="shared" si="35"/>
        <v>1222.9038854805735</v>
      </c>
      <c r="AO53" s="80">
        <f t="shared" si="36"/>
        <v>21.876634802872513</v>
      </c>
      <c r="AP53" s="31"/>
      <c r="AQ53" s="121">
        <v>460</v>
      </c>
      <c r="AR53" s="122">
        <v>255.00659999999999</v>
      </c>
      <c r="AS53" s="77">
        <f t="shared" si="37"/>
        <v>20.843200000000024</v>
      </c>
      <c r="AT53" s="80">
        <f t="shared" si="38"/>
        <v>1233.6877254932049</v>
      </c>
      <c r="AU53" s="80">
        <f t="shared" si="39"/>
        <v>22.069547862132467</v>
      </c>
      <c r="AV53" s="31"/>
      <c r="AW53" s="34"/>
      <c r="AX53" s="35"/>
      <c r="AY53" s="36"/>
      <c r="AZ53" s="36"/>
      <c r="BA53" s="36"/>
    </row>
    <row r="54" spans="1:53" x14ac:dyDescent="0.2">
      <c r="A54" s="121">
        <v>485</v>
      </c>
      <c r="B54" s="122">
        <v>254.01689999999999</v>
      </c>
      <c r="C54" s="77">
        <f t="shared" si="16"/>
        <v>20.729600000000033</v>
      </c>
      <c r="D54" s="80">
        <f t="shared" si="17"/>
        <v>1307.8641170114213</v>
      </c>
      <c r="E54" s="80">
        <f t="shared" si="18"/>
        <v>23.396495832046892</v>
      </c>
      <c r="F54" s="31"/>
      <c r="G54" s="121">
        <v>484</v>
      </c>
      <c r="H54" s="122">
        <v>253.8304</v>
      </c>
      <c r="I54" s="77">
        <f t="shared" si="19"/>
        <v>20.899900000000002</v>
      </c>
      <c r="J54" s="80">
        <f t="shared" si="20"/>
        <v>1294.5325097249267</v>
      </c>
      <c r="K54" s="80">
        <f t="shared" si="21"/>
        <v>23.158005540696365</v>
      </c>
      <c r="L54" s="31"/>
      <c r="M54" s="121">
        <v>484</v>
      </c>
      <c r="N54" s="122">
        <v>253.67619999999999</v>
      </c>
      <c r="O54" s="77">
        <f t="shared" si="22"/>
        <v>21.005400000000009</v>
      </c>
      <c r="P54" s="80">
        <f t="shared" si="23"/>
        <v>1288.0306968684238</v>
      </c>
      <c r="Q54" s="80">
        <f t="shared" si="24"/>
        <v>23.041694040580033</v>
      </c>
      <c r="R54" s="31"/>
      <c r="S54" s="121">
        <v>484</v>
      </c>
      <c r="T54" s="122">
        <v>253.74109999999999</v>
      </c>
      <c r="U54" s="77">
        <f t="shared" si="25"/>
        <v>20.881</v>
      </c>
      <c r="V54" s="80">
        <f t="shared" si="26"/>
        <v>1295.7042287246779</v>
      </c>
      <c r="W54" s="80">
        <f t="shared" si="27"/>
        <v>23.178966524591733</v>
      </c>
      <c r="X54" s="31"/>
      <c r="Y54" s="121">
        <v>484</v>
      </c>
      <c r="Z54" s="122">
        <v>253.7465</v>
      </c>
      <c r="AA54" s="77">
        <f t="shared" si="28"/>
        <v>21.194699999999983</v>
      </c>
      <c r="AB54" s="80">
        <f t="shared" si="29"/>
        <v>1276.5266788395222</v>
      </c>
      <c r="AC54" s="80">
        <f t="shared" si="30"/>
        <v>22.835897653658716</v>
      </c>
      <c r="AD54" s="31"/>
      <c r="AE54" s="121">
        <v>484</v>
      </c>
      <c r="AF54" s="122">
        <v>253.56530000000001</v>
      </c>
      <c r="AG54" s="77">
        <f t="shared" si="31"/>
        <v>21.746299999999991</v>
      </c>
      <c r="AH54" s="80">
        <f t="shared" si="32"/>
        <v>1244.1472802269816</v>
      </c>
      <c r="AI54" s="80">
        <f t="shared" si="33"/>
        <v>22.256659753613267</v>
      </c>
      <c r="AJ54" s="31"/>
      <c r="AK54" s="121">
        <v>484</v>
      </c>
      <c r="AL54" s="122">
        <v>253.733</v>
      </c>
      <c r="AM54" s="77">
        <f t="shared" si="34"/>
        <v>21.846299999999985</v>
      </c>
      <c r="AN54" s="80">
        <f t="shared" si="35"/>
        <v>1238.4522779601132</v>
      </c>
      <c r="AO54" s="80">
        <f t="shared" si="36"/>
        <v>22.154781358857122</v>
      </c>
      <c r="AP54" s="31"/>
      <c r="AQ54" s="121">
        <v>484</v>
      </c>
      <c r="AR54" s="122">
        <v>254.06559999999999</v>
      </c>
      <c r="AS54" s="77">
        <f t="shared" si="37"/>
        <v>21.784200000000027</v>
      </c>
      <c r="AT54" s="80">
        <f t="shared" si="38"/>
        <v>1241.9827214219465</v>
      </c>
      <c r="AU54" s="80">
        <f t="shared" si="39"/>
        <v>22.217937771412281</v>
      </c>
      <c r="AV54" s="31"/>
      <c r="AW54" s="34"/>
      <c r="AX54" s="35"/>
      <c r="AY54" s="36"/>
      <c r="AZ54" s="36"/>
      <c r="BA54" s="36"/>
    </row>
    <row r="55" spans="1:53" x14ac:dyDescent="0.2">
      <c r="A55" s="123"/>
      <c r="B55" s="124"/>
      <c r="C55" s="78"/>
      <c r="D55" s="78"/>
      <c r="E55" s="78"/>
      <c r="F55" s="31"/>
      <c r="G55" s="123"/>
      <c r="H55" s="124"/>
      <c r="I55" s="78"/>
      <c r="J55" s="78"/>
      <c r="K55" s="78"/>
      <c r="L55" s="31"/>
      <c r="M55" s="123"/>
      <c r="N55" s="124"/>
      <c r="O55" s="78"/>
      <c r="P55" s="78"/>
      <c r="Q55" s="78"/>
      <c r="R55" s="31"/>
      <c r="S55" s="123"/>
      <c r="T55" s="124"/>
      <c r="U55" s="78"/>
      <c r="V55" s="78"/>
      <c r="W55" s="78"/>
      <c r="X55" s="31"/>
      <c r="Y55" s="123"/>
      <c r="Z55" s="124"/>
      <c r="AA55" s="78"/>
      <c r="AB55" s="78"/>
      <c r="AC55" s="78"/>
      <c r="AD55" s="31"/>
      <c r="AE55" s="123"/>
      <c r="AF55" s="124"/>
      <c r="AG55" s="78"/>
      <c r="AH55" s="78"/>
      <c r="AI55" s="78"/>
      <c r="AJ55" s="31"/>
      <c r="AK55" s="123"/>
      <c r="AL55" s="124"/>
      <c r="AM55" s="78"/>
      <c r="AN55" s="78"/>
      <c r="AO55" s="78"/>
      <c r="AP55" s="31"/>
      <c r="AQ55" s="123"/>
      <c r="AR55" s="124"/>
      <c r="AS55" s="78"/>
      <c r="AT55" s="78"/>
      <c r="AU55" s="78"/>
      <c r="AV55" s="31"/>
      <c r="AW55" s="34"/>
      <c r="AX55" s="37"/>
      <c r="AY55" s="36"/>
      <c r="AZ55" s="36"/>
      <c r="BA55" s="36"/>
    </row>
    <row r="56" spans="1:53" x14ac:dyDescent="0.2">
      <c r="A56" s="38" t="s">
        <v>22</v>
      </c>
      <c r="B56" s="38"/>
      <c r="C56" s="38"/>
      <c r="D56" s="39">
        <f>TRIMMEAN(E38:E54,0.4)</f>
        <v>21.901204304434881</v>
      </c>
      <c r="E56" s="38"/>
      <c r="F56" s="38"/>
      <c r="G56" s="38" t="s">
        <v>22</v>
      </c>
      <c r="H56" s="38"/>
      <c r="I56" s="38"/>
      <c r="J56" s="39">
        <f>TRIMMEAN(K38:K54,0.4)</f>
        <v>21.506986579794724</v>
      </c>
      <c r="K56" s="38"/>
      <c r="L56" s="38"/>
      <c r="M56" s="38" t="s">
        <v>22</v>
      </c>
      <c r="N56" s="38"/>
      <c r="O56" s="38"/>
      <c r="P56" s="39">
        <f>TRIMMEAN(Q38:Q54,0.4)</f>
        <v>21.51886738206359</v>
      </c>
      <c r="Q56" s="38"/>
      <c r="R56" s="38"/>
      <c r="S56" s="38" t="s">
        <v>22</v>
      </c>
      <c r="T56" s="38"/>
      <c r="U56" s="38"/>
      <c r="V56" s="39">
        <f>TRIMMEAN(W38:W54,0.4)</f>
        <v>21.511193119367686</v>
      </c>
      <c r="W56" s="38"/>
      <c r="X56" s="38"/>
      <c r="Y56" s="38" t="s">
        <v>22</v>
      </c>
      <c r="Z56" s="38"/>
      <c r="AA56" s="38"/>
      <c r="AB56" s="39">
        <f>TRIMMEAN(AC38:AC54,0.4)</f>
        <v>21.019124161903502</v>
      </c>
      <c r="AC56" s="38"/>
      <c r="AD56" s="38"/>
      <c r="AE56" s="38" t="s">
        <v>22</v>
      </c>
      <c r="AF56" s="38"/>
      <c r="AG56" s="38"/>
      <c r="AH56" s="39">
        <f>TRIMMEAN(AI38:AI54,0.4)</f>
        <v>20.60576376121384</v>
      </c>
      <c r="AI56" s="38"/>
      <c r="AJ56" s="38"/>
      <c r="AK56" s="38" t="s">
        <v>22</v>
      </c>
      <c r="AL56" s="38"/>
      <c r="AM56" s="38"/>
      <c r="AN56" s="39">
        <f>TRIMMEAN(AO38:AO54,0.4)</f>
        <v>20.530624161060466</v>
      </c>
      <c r="AO56" s="38"/>
      <c r="AP56" s="38"/>
      <c r="AQ56" s="38" t="s">
        <v>22</v>
      </c>
      <c r="AR56" s="38"/>
      <c r="AS56" s="38"/>
      <c r="AT56" s="39">
        <f>TRIMMEAN(AU38:AU54,0.4)</f>
        <v>20.470538966719594</v>
      </c>
      <c r="AU56" s="38"/>
      <c r="AV56" s="38"/>
      <c r="AW56" s="41"/>
      <c r="AX56" s="41"/>
      <c r="AY56" s="41"/>
      <c r="AZ56" s="42"/>
      <c r="BA56" s="41"/>
    </row>
    <row r="57" spans="1:53" x14ac:dyDescent="0.2">
      <c r="A57" s="38"/>
      <c r="B57" s="38"/>
      <c r="C57" s="38"/>
      <c r="D57" s="39"/>
      <c r="E57" s="38"/>
      <c r="F57" s="38"/>
      <c r="G57" s="38"/>
      <c r="H57" s="38"/>
      <c r="I57" s="38"/>
      <c r="J57" s="39"/>
      <c r="K57" s="38"/>
      <c r="L57" s="38"/>
      <c r="M57" s="38"/>
      <c r="N57" s="38"/>
      <c r="O57" s="38"/>
      <c r="P57" s="39"/>
      <c r="Q57" s="38"/>
      <c r="R57" s="38"/>
      <c r="S57" s="38"/>
      <c r="T57" s="38"/>
      <c r="U57" s="38"/>
      <c r="V57" s="39"/>
      <c r="W57" s="38"/>
      <c r="X57" s="38"/>
      <c r="Y57" s="38"/>
      <c r="Z57" s="38"/>
      <c r="AA57" s="38"/>
      <c r="AB57" s="39"/>
      <c r="AC57" s="38"/>
      <c r="AD57" s="38"/>
      <c r="AE57" s="38"/>
      <c r="AF57" s="38"/>
      <c r="AG57" s="38"/>
      <c r="AH57" s="39"/>
      <c r="AI57" s="38"/>
      <c r="AJ57" s="38"/>
      <c r="AK57" s="38"/>
      <c r="AL57" s="38"/>
      <c r="AM57" s="38"/>
      <c r="AN57" s="39"/>
      <c r="AO57" s="38"/>
      <c r="AP57" s="38"/>
      <c r="AQ57" s="38"/>
      <c r="AR57" s="38"/>
      <c r="AS57" s="38"/>
      <c r="AT57" s="39"/>
      <c r="AU57" s="38"/>
      <c r="AV57" s="38"/>
      <c r="AW57" s="41"/>
      <c r="AX57" s="41"/>
      <c r="AY57" s="41"/>
      <c r="AZ57" s="42"/>
      <c r="BA57" s="41"/>
    </row>
    <row r="58" spans="1:53" s="94" customFormat="1" ht="15" x14ac:dyDescent="0.25">
      <c r="A58" s="98" t="s">
        <v>17</v>
      </c>
      <c r="B58" s="109" t="s">
        <v>24</v>
      </c>
      <c r="D58" s="98" t="s">
        <v>16</v>
      </c>
      <c r="E58" s="109" t="s">
        <v>3</v>
      </c>
      <c r="F58" s="96"/>
      <c r="G58" s="98" t="s">
        <v>17</v>
      </c>
      <c r="H58" s="109" t="s">
        <v>24</v>
      </c>
      <c r="J58" s="98" t="s">
        <v>16</v>
      </c>
      <c r="K58" s="109" t="s">
        <v>53</v>
      </c>
      <c r="M58" s="98" t="s">
        <v>17</v>
      </c>
      <c r="N58" s="109" t="s">
        <v>24</v>
      </c>
      <c r="P58" s="98" t="s">
        <v>16</v>
      </c>
      <c r="Q58" s="109" t="s">
        <v>54</v>
      </c>
      <c r="S58" s="98" t="s">
        <v>17</v>
      </c>
      <c r="T58" s="109" t="s">
        <v>24</v>
      </c>
      <c r="V58" s="98" t="s">
        <v>16</v>
      </c>
      <c r="W58" s="109" t="s">
        <v>55</v>
      </c>
      <c r="Y58" s="98" t="s">
        <v>17</v>
      </c>
      <c r="Z58" s="109" t="s">
        <v>24</v>
      </c>
      <c r="AB58" s="98" t="s">
        <v>16</v>
      </c>
      <c r="AC58" s="109" t="s">
        <v>56</v>
      </c>
      <c r="AE58" s="98" t="s">
        <v>17</v>
      </c>
      <c r="AF58" s="109" t="s">
        <v>24</v>
      </c>
      <c r="AH58" s="98" t="s">
        <v>16</v>
      </c>
      <c r="AI58" s="109" t="s">
        <v>57</v>
      </c>
      <c r="AK58" s="98" t="s">
        <v>17</v>
      </c>
      <c r="AL58" s="109" t="s">
        <v>24</v>
      </c>
      <c r="AN58" s="98" t="s">
        <v>16</v>
      </c>
      <c r="AO58" s="109" t="s">
        <v>58</v>
      </c>
      <c r="AQ58" s="98" t="s">
        <v>17</v>
      </c>
      <c r="AR58" s="109" t="s">
        <v>24</v>
      </c>
      <c r="AT58" s="98" t="s">
        <v>16</v>
      </c>
      <c r="AU58" s="109" t="s">
        <v>59</v>
      </c>
    </row>
    <row r="59" spans="1:53" s="94" customFormat="1" ht="15" x14ac:dyDescent="0.25">
      <c r="A59" s="98" t="s">
        <v>19</v>
      </c>
      <c r="B59" s="97" t="s">
        <v>20</v>
      </c>
      <c r="C59" s="98" t="s">
        <v>21</v>
      </c>
      <c r="D59" s="152" t="s">
        <v>45</v>
      </c>
      <c r="E59" s="152"/>
      <c r="F59" s="99"/>
      <c r="G59" s="98" t="s">
        <v>19</v>
      </c>
      <c r="H59" s="97" t="s">
        <v>20</v>
      </c>
      <c r="I59" s="98" t="s">
        <v>21</v>
      </c>
      <c r="J59" s="152" t="s">
        <v>45</v>
      </c>
      <c r="K59" s="152"/>
      <c r="L59" s="100"/>
      <c r="M59" s="98" t="s">
        <v>19</v>
      </c>
      <c r="N59" s="97" t="s">
        <v>20</v>
      </c>
      <c r="O59" s="98" t="s">
        <v>21</v>
      </c>
      <c r="P59" s="152" t="s">
        <v>45</v>
      </c>
      <c r="Q59" s="152"/>
      <c r="R59" s="100"/>
      <c r="S59" s="98" t="s">
        <v>19</v>
      </c>
      <c r="T59" s="97" t="s">
        <v>20</v>
      </c>
      <c r="U59" s="98" t="s">
        <v>21</v>
      </c>
      <c r="V59" s="152" t="s">
        <v>45</v>
      </c>
      <c r="W59" s="152"/>
      <c r="X59" s="100"/>
      <c r="Y59" s="98" t="s">
        <v>19</v>
      </c>
      <c r="Z59" s="97" t="s">
        <v>20</v>
      </c>
      <c r="AA59" s="98" t="s">
        <v>21</v>
      </c>
      <c r="AB59" s="152" t="s">
        <v>45</v>
      </c>
      <c r="AC59" s="152"/>
      <c r="AD59" s="100"/>
      <c r="AE59" s="98" t="s">
        <v>19</v>
      </c>
      <c r="AF59" s="97" t="s">
        <v>20</v>
      </c>
      <c r="AG59" s="98" t="s">
        <v>21</v>
      </c>
      <c r="AH59" s="152" t="s">
        <v>45</v>
      </c>
      <c r="AI59" s="152"/>
      <c r="AJ59" s="100"/>
      <c r="AK59" s="98" t="s">
        <v>19</v>
      </c>
      <c r="AL59" s="97" t="s">
        <v>20</v>
      </c>
      <c r="AM59" s="98" t="s">
        <v>21</v>
      </c>
      <c r="AN59" s="152" t="s">
        <v>45</v>
      </c>
      <c r="AO59" s="152"/>
      <c r="AP59" s="100"/>
      <c r="AQ59" s="98" t="s">
        <v>19</v>
      </c>
      <c r="AR59" s="97" t="s">
        <v>20</v>
      </c>
      <c r="AS59" s="98" t="s">
        <v>21</v>
      </c>
      <c r="AT59" s="152" t="s">
        <v>45</v>
      </c>
      <c r="AU59" s="152"/>
      <c r="AV59" s="100"/>
    </row>
    <row r="60" spans="1:53" s="94" customFormat="1" ht="17.25" x14ac:dyDescent="0.25">
      <c r="A60" s="102" t="s">
        <v>46</v>
      </c>
      <c r="B60" s="101" t="s">
        <v>43</v>
      </c>
      <c r="C60" s="102" t="s">
        <v>43</v>
      </c>
      <c r="D60" s="102" t="s">
        <v>47</v>
      </c>
      <c r="E60" s="102" t="s">
        <v>48</v>
      </c>
      <c r="F60" s="99"/>
      <c r="G60" s="102" t="s">
        <v>46</v>
      </c>
      <c r="H60" s="101" t="s">
        <v>43</v>
      </c>
      <c r="I60" s="102" t="s">
        <v>43</v>
      </c>
      <c r="J60" s="102" t="s">
        <v>47</v>
      </c>
      <c r="K60" s="102" t="s">
        <v>48</v>
      </c>
      <c r="L60" s="100"/>
      <c r="M60" s="102" t="s">
        <v>46</v>
      </c>
      <c r="N60" s="101" t="s">
        <v>43</v>
      </c>
      <c r="O60" s="102" t="s">
        <v>43</v>
      </c>
      <c r="P60" s="102" t="s">
        <v>47</v>
      </c>
      <c r="Q60" s="102" t="s">
        <v>48</v>
      </c>
      <c r="R60" s="100"/>
      <c r="S60" s="102" t="s">
        <v>46</v>
      </c>
      <c r="T60" s="101" t="s">
        <v>43</v>
      </c>
      <c r="U60" s="102" t="s">
        <v>43</v>
      </c>
      <c r="V60" s="102" t="s">
        <v>47</v>
      </c>
      <c r="W60" s="102" t="s">
        <v>48</v>
      </c>
      <c r="X60" s="100"/>
      <c r="Y60" s="102" t="s">
        <v>46</v>
      </c>
      <c r="Z60" s="101" t="s">
        <v>43</v>
      </c>
      <c r="AA60" s="102" t="s">
        <v>43</v>
      </c>
      <c r="AB60" s="102" t="s">
        <v>47</v>
      </c>
      <c r="AC60" s="102" t="s">
        <v>48</v>
      </c>
      <c r="AD60" s="100"/>
      <c r="AE60" s="102" t="s">
        <v>46</v>
      </c>
      <c r="AF60" s="101" t="s">
        <v>43</v>
      </c>
      <c r="AG60" s="102" t="s">
        <v>43</v>
      </c>
      <c r="AH60" s="102" t="s">
        <v>47</v>
      </c>
      <c r="AI60" s="102" t="s">
        <v>48</v>
      </c>
      <c r="AJ60" s="100"/>
      <c r="AK60" s="102" t="s">
        <v>46</v>
      </c>
      <c r="AL60" s="101" t="s">
        <v>43</v>
      </c>
      <c r="AM60" s="102" t="s">
        <v>43</v>
      </c>
      <c r="AN60" s="102" t="s">
        <v>47</v>
      </c>
      <c r="AO60" s="102" t="s">
        <v>48</v>
      </c>
      <c r="AP60" s="100"/>
      <c r="AQ60" s="102" t="s">
        <v>46</v>
      </c>
      <c r="AR60" s="101" t="s">
        <v>43</v>
      </c>
      <c r="AS60" s="102" t="s">
        <v>43</v>
      </c>
      <c r="AT60" s="102" t="s">
        <v>47</v>
      </c>
      <c r="AU60" s="102" t="s">
        <v>48</v>
      </c>
      <c r="AV60" s="100"/>
    </row>
    <row r="61" spans="1:53" x14ac:dyDescent="0.2">
      <c r="A61" s="119">
        <v>0</v>
      </c>
      <c r="B61" s="120">
        <v>274.28949999999998</v>
      </c>
      <c r="C61" s="76">
        <v>0</v>
      </c>
      <c r="D61" s="79">
        <v>0</v>
      </c>
      <c r="E61" s="79">
        <v>0</v>
      </c>
      <c r="F61" s="31"/>
      <c r="G61" s="119">
        <v>0</v>
      </c>
      <c r="H61" s="120">
        <v>274.28949999999998</v>
      </c>
      <c r="I61" s="76">
        <v>0</v>
      </c>
      <c r="J61" s="79">
        <v>0</v>
      </c>
      <c r="K61" s="79">
        <v>0</v>
      </c>
      <c r="L61" s="31"/>
      <c r="M61" s="119">
        <v>0</v>
      </c>
      <c r="N61" s="120">
        <v>274.38679999999999</v>
      </c>
      <c r="O61" s="76">
        <v>0</v>
      </c>
      <c r="P61" s="79">
        <v>0</v>
      </c>
      <c r="Q61" s="79">
        <v>0</v>
      </c>
      <c r="R61" s="31"/>
      <c r="S61" s="119">
        <v>0</v>
      </c>
      <c r="T61" s="120">
        <v>274.58969999999999</v>
      </c>
      <c r="U61" s="76">
        <v>0</v>
      </c>
      <c r="V61" s="79">
        <v>0</v>
      </c>
      <c r="W61" s="79">
        <v>0</v>
      </c>
      <c r="X61" s="31"/>
      <c r="Y61" s="119">
        <v>0</v>
      </c>
      <c r="Z61" s="120">
        <v>274.98989999999998</v>
      </c>
      <c r="AA61" s="76">
        <v>0</v>
      </c>
      <c r="AB61" s="79">
        <v>0</v>
      </c>
      <c r="AC61" s="79">
        <v>0</v>
      </c>
      <c r="AD61" s="31"/>
      <c r="AE61" s="119">
        <v>0</v>
      </c>
      <c r="AF61" s="120">
        <v>275.00880000000001</v>
      </c>
      <c r="AG61" s="76">
        <v>0</v>
      </c>
      <c r="AH61" s="79">
        <v>0</v>
      </c>
      <c r="AI61" s="79">
        <v>0</v>
      </c>
      <c r="AJ61" s="31"/>
      <c r="AK61" s="119">
        <v>0</v>
      </c>
      <c r="AL61" s="120">
        <v>274.95740000000001</v>
      </c>
      <c r="AM61" s="76">
        <v>0</v>
      </c>
      <c r="AN61" s="79">
        <v>0</v>
      </c>
      <c r="AO61" s="79">
        <v>0</v>
      </c>
      <c r="AP61" s="31"/>
      <c r="AQ61" s="119">
        <v>0</v>
      </c>
      <c r="AR61" s="120">
        <v>275.50909999999999</v>
      </c>
      <c r="AS61" s="76">
        <v>0</v>
      </c>
      <c r="AT61" s="79">
        <v>0</v>
      </c>
      <c r="AU61" s="79">
        <v>0</v>
      </c>
      <c r="AV61" s="31"/>
      <c r="AW61" s="34"/>
      <c r="AX61" s="35"/>
      <c r="AY61" s="36"/>
      <c r="AZ61" s="36"/>
      <c r="BA61" s="36"/>
    </row>
    <row r="62" spans="1:53" x14ac:dyDescent="0.2">
      <c r="A62" s="121">
        <v>29</v>
      </c>
      <c r="B62" s="122">
        <v>272.35070000000002</v>
      </c>
      <c r="C62" s="77">
        <f>B$61-B62</f>
        <v>1.9387999999999579</v>
      </c>
      <c r="D62" s="80">
        <f>E62*55.9</f>
        <v>836.13575407470353</v>
      </c>
      <c r="E62" s="80">
        <f>A62/C62</f>
        <v>14.957705797400779</v>
      </c>
      <c r="F62" s="31"/>
      <c r="G62" s="121">
        <v>29</v>
      </c>
      <c r="H62" s="122">
        <v>272.35070000000002</v>
      </c>
      <c r="I62" s="77">
        <f>H$61-H62</f>
        <v>1.9387999999999579</v>
      </c>
      <c r="J62" s="80">
        <f>K62*55.9</f>
        <v>836.13575407470353</v>
      </c>
      <c r="K62" s="80">
        <f>G62/I62</f>
        <v>14.957705797400779</v>
      </c>
      <c r="L62" s="31"/>
      <c r="M62" s="121">
        <v>29</v>
      </c>
      <c r="N62" s="122">
        <v>272.3777</v>
      </c>
      <c r="O62" s="77">
        <f>N$61-N62</f>
        <v>2.0090999999999894</v>
      </c>
      <c r="P62" s="80">
        <f>Q62*55.9</f>
        <v>806.87870190633043</v>
      </c>
      <c r="Q62" s="80">
        <f>M62/O62</f>
        <v>14.434323826589095</v>
      </c>
      <c r="R62" s="31"/>
      <c r="S62" s="121">
        <v>29</v>
      </c>
      <c r="T62" s="122">
        <v>272.64</v>
      </c>
      <c r="U62" s="77">
        <f>T$61-T62</f>
        <v>1.9497000000000071</v>
      </c>
      <c r="V62" s="80">
        <f>W62*55.9</f>
        <v>831.46125044878397</v>
      </c>
      <c r="W62" s="80">
        <f>S62/U62</f>
        <v>14.874083192285939</v>
      </c>
      <c r="X62" s="31"/>
      <c r="Y62" s="121">
        <v>29</v>
      </c>
      <c r="Z62" s="122">
        <v>272.90499999999997</v>
      </c>
      <c r="AA62" s="77">
        <f>Z$61-Z62</f>
        <v>2.0849000000000046</v>
      </c>
      <c r="AB62" s="80">
        <f>AC62*55.9</f>
        <v>777.54328744783754</v>
      </c>
      <c r="AC62" s="80">
        <f>Y62/AA62</f>
        <v>13.909540025900492</v>
      </c>
      <c r="AD62" s="31"/>
      <c r="AE62" s="121">
        <v>29</v>
      </c>
      <c r="AF62" s="122">
        <v>273.06450000000001</v>
      </c>
      <c r="AG62" s="77">
        <f>AF$61-AF62</f>
        <v>1.9442999999999984</v>
      </c>
      <c r="AH62" s="80">
        <f>AI62*55.9</f>
        <v>833.77050866635875</v>
      </c>
      <c r="AI62" s="80">
        <f>AE62/AG62</f>
        <v>14.915393714961695</v>
      </c>
      <c r="AJ62" s="31"/>
      <c r="AK62" s="121">
        <v>29</v>
      </c>
      <c r="AL62" s="122">
        <v>273.09969999999998</v>
      </c>
      <c r="AM62" s="77">
        <f>AL$61-AL62</f>
        <v>1.8577000000000226</v>
      </c>
      <c r="AN62" s="80">
        <f>AO62*55.9</f>
        <v>872.63820853742811</v>
      </c>
      <c r="AO62" s="80">
        <f>AK62/AM62</f>
        <v>15.610701404962937</v>
      </c>
      <c r="AP62" s="31"/>
      <c r="AQ62" s="121">
        <v>29</v>
      </c>
      <c r="AR62" s="122">
        <v>273.45659999999998</v>
      </c>
      <c r="AS62" s="77">
        <f>AR$61-AR62</f>
        <v>2.0525000000000091</v>
      </c>
      <c r="AT62" s="80">
        <f>AU62*55.9</f>
        <v>789.81729598050811</v>
      </c>
      <c r="AU62" s="80">
        <f>AQ62/AS62</f>
        <v>14.129110840438427</v>
      </c>
      <c r="AV62" s="31"/>
      <c r="AW62" s="34"/>
      <c r="AX62" s="35"/>
      <c r="AY62" s="36"/>
      <c r="AZ62" s="36"/>
      <c r="BA62" s="36"/>
    </row>
    <row r="63" spans="1:53" x14ac:dyDescent="0.2">
      <c r="A63" s="121">
        <v>53</v>
      </c>
      <c r="B63" s="122">
        <v>271.14729999999997</v>
      </c>
      <c r="C63" s="77">
        <f t="shared" ref="C63:C81" si="40">B$61-B63</f>
        <v>3.1422000000000025</v>
      </c>
      <c r="D63" s="80">
        <f t="shared" ref="D63:D81" si="41">E63*55.9</f>
        <v>942.87441919674029</v>
      </c>
      <c r="E63" s="80">
        <f t="shared" ref="E63:E81" si="42">A63/C63</f>
        <v>16.867163134109845</v>
      </c>
      <c r="F63" s="31"/>
      <c r="G63" s="121">
        <v>53</v>
      </c>
      <c r="H63" s="122">
        <v>271.14729999999997</v>
      </c>
      <c r="I63" s="77">
        <f t="shared" ref="I63:I81" si="43">H$61-H63</f>
        <v>3.1422000000000025</v>
      </c>
      <c r="J63" s="80">
        <f t="shared" ref="J63:J81" si="44">K63*55.9</f>
        <v>942.87441919674029</v>
      </c>
      <c r="K63" s="80">
        <f t="shared" ref="K63:K81" si="45">G63/I63</f>
        <v>16.867163134109845</v>
      </c>
      <c r="L63" s="31"/>
      <c r="M63" s="121">
        <v>53</v>
      </c>
      <c r="N63" s="122">
        <v>271.18790000000001</v>
      </c>
      <c r="O63" s="77">
        <f t="shared" ref="O63:O81" si="46">N$61-N63</f>
        <v>3.1988999999999805</v>
      </c>
      <c r="P63" s="80">
        <f t="shared" ref="P63:P81" si="47">Q63*55.9</f>
        <v>926.1621182281466</v>
      </c>
      <c r="Q63" s="80">
        <f t="shared" ref="Q63:Q81" si="48">M63/O63</f>
        <v>16.568195317140368</v>
      </c>
      <c r="R63" s="31"/>
      <c r="S63" s="121">
        <v>53</v>
      </c>
      <c r="T63" s="122">
        <v>271.2312</v>
      </c>
      <c r="U63" s="77">
        <f t="shared" ref="U63:U81" si="49">T$61-T63</f>
        <v>3.3584999999999923</v>
      </c>
      <c r="V63" s="80">
        <f t="shared" ref="V63:V81" si="50">W63*55.9</f>
        <v>882.14976924222321</v>
      </c>
      <c r="W63" s="80">
        <f t="shared" ref="W63:W81" si="51">S63/U63</f>
        <v>15.780854548161418</v>
      </c>
      <c r="X63" s="31"/>
      <c r="Y63" s="121">
        <v>54</v>
      </c>
      <c r="Z63" s="122">
        <v>271.4205</v>
      </c>
      <c r="AA63" s="77">
        <f t="shared" ref="AA63:AA81" si="52">Z$61-Z63</f>
        <v>3.5693999999999733</v>
      </c>
      <c r="AB63" s="80">
        <f t="shared" ref="AB63:AB81" si="53">AC63*55.9</f>
        <v>845.6883509833649</v>
      </c>
      <c r="AC63" s="80">
        <f t="shared" ref="AC63:AC81" si="54">Y63/AA63</f>
        <v>15.128593040847315</v>
      </c>
      <c r="AD63" s="31"/>
      <c r="AE63" s="121">
        <v>54</v>
      </c>
      <c r="AF63" s="122">
        <v>271.7396</v>
      </c>
      <c r="AG63" s="77">
        <f t="shared" ref="AG63:AG81" si="55">AF$61-AF63</f>
        <v>3.2692000000000121</v>
      </c>
      <c r="AH63" s="80">
        <f t="shared" ref="AH63:AH81" si="56">AI63*55.9</f>
        <v>923.34516089562851</v>
      </c>
      <c r="AI63" s="80">
        <f t="shared" ref="AI63:AI81" si="57">AE63/AG63</f>
        <v>16.51780252049425</v>
      </c>
      <c r="AJ63" s="31"/>
      <c r="AK63" s="121">
        <v>54</v>
      </c>
      <c r="AL63" s="122">
        <v>271.70979999999997</v>
      </c>
      <c r="AM63" s="77">
        <f t="shared" ref="AM63:AM81" si="58">AL$61-AL63</f>
        <v>3.247600000000034</v>
      </c>
      <c r="AN63" s="80">
        <f t="shared" ref="AN63:AN81" si="59">AO63*55.9</f>
        <v>929.48638994949135</v>
      </c>
      <c r="AO63" s="80">
        <f t="shared" ref="AO63:AO81" si="60">AK63/AM63</f>
        <v>16.627663505357628</v>
      </c>
      <c r="AP63" s="31"/>
      <c r="AQ63" s="121">
        <v>53</v>
      </c>
      <c r="AR63" s="122">
        <v>272.04509999999999</v>
      </c>
      <c r="AS63" s="77">
        <f t="shared" ref="AS63:AS81" si="61">AR$61-AR63</f>
        <v>3.4639999999999986</v>
      </c>
      <c r="AT63" s="80">
        <f t="shared" ref="AT63:AT81" si="62">AU63*55.9</f>
        <v>855.2829099307163</v>
      </c>
      <c r="AU63" s="80">
        <f t="shared" ref="AU63:AU81" si="63">AQ63/AS63</f>
        <v>15.300230946882223</v>
      </c>
      <c r="AV63" s="31"/>
      <c r="AW63" s="34"/>
      <c r="AX63" s="35"/>
      <c r="AY63" s="36"/>
      <c r="AZ63" s="36"/>
      <c r="BA63" s="36"/>
    </row>
    <row r="64" spans="1:53" x14ac:dyDescent="0.2">
      <c r="A64" s="121">
        <v>80</v>
      </c>
      <c r="B64" s="122">
        <v>269.77910000000003</v>
      </c>
      <c r="C64" s="77">
        <f t="shared" si="40"/>
        <v>4.5103999999999473</v>
      </c>
      <c r="D64" s="80">
        <f t="shared" si="41"/>
        <v>991.48634267471903</v>
      </c>
      <c r="E64" s="80">
        <f t="shared" si="42"/>
        <v>17.73678609435991</v>
      </c>
      <c r="F64" s="31"/>
      <c r="G64" s="121">
        <v>80</v>
      </c>
      <c r="H64" s="122">
        <v>269.77910000000003</v>
      </c>
      <c r="I64" s="77">
        <f t="shared" si="43"/>
        <v>4.5103999999999473</v>
      </c>
      <c r="J64" s="80">
        <f t="shared" si="44"/>
        <v>991.48634267471903</v>
      </c>
      <c r="K64" s="80">
        <f t="shared" si="45"/>
        <v>17.73678609435991</v>
      </c>
      <c r="L64" s="31"/>
      <c r="M64" s="121">
        <v>80</v>
      </c>
      <c r="N64" s="122">
        <v>269.7602</v>
      </c>
      <c r="O64" s="77">
        <f t="shared" si="46"/>
        <v>4.6265999999999963</v>
      </c>
      <c r="P64" s="80">
        <f t="shared" si="47"/>
        <v>966.58453291834246</v>
      </c>
      <c r="Q64" s="80">
        <f t="shared" si="48"/>
        <v>17.291315436821868</v>
      </c>
      <c r="R64" s="31"/>
      <c r="S64" s="121">
        <v>79</v>
      </c>
      <c r="T64" s="122">
        <v>269.87369999999999</v>
      </c>
      <c r="U64" s="77">
        <f t="shared" si="49"/>
        <v>4.7160000000000082</v>
      </c>
      <c r="V64" s="80">
        <f t="shared" si="50"/>
        <v>936.40797285835288</v>
      </c>
      <c r="W64" s="80">
        <f t="shared" si="51"/>
        <v>16.751484308736188</v>
      </c>
      <c r="X64" s="31"/>
      <c r="Y64" s="121">
        <v>80</v>
      </c>
      <c r="Z64" s="122">
        <v>270.23070000000001</v>
      </c>
      <c r="AA64" s="77">
        <f t="shared" si="52"/>
        <v>4.7591999999999643</v>
      </c>
      <c r="AB64" s="80">
        <f t="shared" si="53"/>
        <v>939.65372331484991</v>
      </c>
      <c r="AC64" s="80">
        <f t="shared" si="54"/>
        <v>16.809547823163683</v>
      </c>
      <c r="AD64" s="31"/>
      <c r="AE64" s="121">
        <v>80</v>
      </c>
      <c r="AF64" s="122">
        <v>270.14409999999998</v>
      </c>
      <c r="AG64" s="77">
        <f t="shared" si="55"/>
        <v>4.8647000000000276</v>
      </c>
      <c r="AH64" s="80">
        <f t="shared" si="56"/>
        <v>919.27559767302705</v>
      </c>
      <c r="AI64" s="80">
        <f t="shared" si="57"/>
        <v>16.445001747281342</v>
      </c>
      <c r="AJ64" s="31"/>
      <c r="AK64" s="121">
        <v>80</v>
      </c>
      <c r="AL64" s="122">
        <v>270.20089999999999</v>
      </c>
      <c r="AM64" s="77">
        <f t="shared" si="58"/>
        <v>4.7565000000000168</v>
      </c>
      <c r="AN64" s="80">
        <f t="shared" si="59"/>
        <v>940.18711237253956</v>
      </c>
      <c r="AO64" s="80">
        <f t="shared" si="60"/>
        <v>16.819089666771728</v>
      </c>
      <c r="AP64" s="31"/>
      <c r="AQ64" s="121">
        <v>80</v>
      </c>
      <c r="AR64" s="122">
        <v>270.70929999999998</v>
      </c>
      <c r="AS64" s="77">
        <f t="shared" si="61"/>
        <v>4.7998000000000047</v>
      </c>
      <c r="AT64" s="80">
        <f t="shared" si="62"/>
        <v>931.70548772865448</v>
      </c>
      <c r="AU64" s="80">
        <f t="shared" si="63"/>
        <v>16.667361140047486</v>
      </c>
      <c r="AV64" s="31"/>
      <c r="AW64" s="34"/>
      <c r="AX64" s="35"/>
      <c r="AY64" s="36"/>
      <c r="AZ64" s="36"/>
      <c r="BA64" s="36"/>
    </row>
    <row r="65" spans="1:53" x14ac:dyDescent="0.2">
      <c r="A65" s="121">
        <v>106</v>
      </c>
      <c r="B65" s="122">
        <v>268.30799999999999</v>
      </c>
      <c r="C65" s="77">
        <f t="shared" si="40"/>
        <v>5.9814999999999827</v>
      </c>
      <c r="D65" s="80">
        <f t="shared" si="41"/>
        <v>990.62108166848066</v>
      </c>
      <c r="E65" s="80">
        <f t="shared" si="42"/>
        <v>17.721307364373537</v>
      </c>
      <c r="F65" s="31"/>
      <c r="G65" s="121">
        <v>106</v>
      </c>
      <c r="H65" s="122">
        <v>268.30799999999999</v>
      </c>
      <c r="I65" s="77">
        <f t="shared" si="43"/>
        <v>5.9814999999999827</v>
      </c>
      <c r="J65" s="80">
        <f t="shared" si="44"/>
        <v>990.62108166848066</v>
      </c>
      <c r="K65" s="80">
        <f t="shared" si="45"/>
        <v>17.721307364373537</v>
      </c>
      <c r="L65" s="31"/>
      <c r="M65" s="121">
        <v>107</v>
      </c>
      <c r="N65" s="122">
        <v>268.29450000000003</v>
      </c>
      <c r="O65" s="77">
        <f t="shared" si="46"/>
        <v>6.0922999999999661</v>
      </c>
      <c r="P65" s="80">
        <f t="shared" si="47"/>
        <v>981.78028002561143</v>
      </c>
      <c r="Q65" s="80">
        <f t="shared" si="48"/>
        <v>17.56315348883026</v>
      </c>
      <c r="R65" s="31"/>
      <c r="S65" s="121">
        <v>107</v>
      </c>
      <c r="T65" s="122">
        <v>268.44330000000002</v>
      </c>
      <c r="U65" s="77">
        <f t="shared" si="49"/>
        <v>6.1463999999999714</v>
      </c>
      <c r="V65" s="80">
        <f t="shared" si="50"/>
        <v>973.13874788494536</v>
      </c>
      <c r="W65" s="80">
        <f t="shared" si="51"/>
        <v>17.408564362879165</v>
      </c>
      <c r="X65" s="31"/>
      <c r="Y65" s="121">
        <v>107</v>
      </c>
      <c r="Z65" s="122">
        <v>268.5136</v>
      </c>
      <c r="AA65" s="77">
        <f t="shared" si="52"/>
        <v>6.4762999999999806</v>
      </c>
      <c r="AB65" s="80">
        <f t="shared" si="53"/>
        <v>923.56746907956983</v>
      </c>
      <c r="AC65" s="80">
        <f t="shared" si="54"/>
        <v>16.521779411083539</v>
      </c>
      <c r="AD65" s="31"/>
      <c r="AE65" s="121">
        <v>107</v>
      </c>
      <c r="AF65" s="122">
        <v>268.78129999999999</v>
      </c>
      <c r="AG65" s="77">
        <f t="shared" si="55"/>
        <v>6.2275000000000205</v>
      </c>
      <c r="AH65" s="80">
        <f t="shared" si="56"/>
        <v>960.46567643516335</v>
      </c>
      <c r="AI65" s="80">
        <f t="shared" si="57"/>
        <v>17.181854676836554</v>
      </c>
      <c r="AJ65" s="31"/>
      <c r="AK65" s="121">
        <v>107</v>
      </c>
      <c r="AL65" s="122">
        <v>268.66500000000002</v>
      </c>
      <c r="AM65" s="77">
        <f t="shared" si="58"/>
        <v>6.2923999999999864</v>
      </c>
      <c r="AN65" s="80">
        <f t="shared" si="59"/>
        <v>950.55940499650569</v>
      </c>
      <c r="AO65" s="80">
        <f t="shared" si="60"/>
        <v>17.004640518721033</v>
      </c>
      <c r="AP65" s="31"/>
      <c r="AQ65" s="121">
        <v>107</v>
      </c>
      <c r="AR65" s="122">
        <v>269.1003</v>
      </c>
      <c r="AS65" s="77">
        <f t="shared" si="61"/>
        <v>6.4087999999999852</v>
      </c>
      <c r="AT65" s="80">
        <f t="shared" si="62"/>
        <v>933.29484458869274</v>
      </c>
      <c r="AU65" s="80">
        <f t="shared" si="63"/>
        <v>16.695793284234217</v>
      </c>
      <c r="AV65" s="31"/>
      <c r="AW65" s="34"/>
      <c r="AX65" s="35"/>
      <c r="AY65" s="36"/>
      <c r="AZ65" s="36"/>
      <c r="BA65" s="36"/>
    </row>
    <row r="66" spans="1:53" x14ac:dyDescent="0.2">
      <c r="A66" s="121">
        <v>135</v>
      </c>
      <c r="B66" s="122">
        <v>267.20479999999998</v>
      </c>
      <c r="C66" s="77">
        <f t="shared" si="40"/>
        <v>7.084699999999998</v>
      </c>
      <c r="D66" s="80">
        <f t="shared" si="41"/>
        <v>1065.1827176874112</v>
      </c>
      <c r="E66" s="80">
        <f t="shared" si="42"/>
        <v>19.055147006930433</v>
      </c>
      <c r="F66" s="31"/>
      <c r="G66" s="121">
        <v>135</v>
      </c>
      <c r="H66" s="122">
        <v>267.20479999999998</v>
      </c>
      <c r="I66" s="77">
        <f t="shared" si="43"/>
        <v>7.084699999999998</v>
      </c>
      <c r="J66" s="80">
        <f t="shared" si="44"/>
        <v>1065.1827176874112</v>
      </c>
      <c r="K66" s="80">
        <f t="shared" si="45"/>
        <v>19.055147006930433</v>
      </c>
      <c r="L66" s="31"/>
      <c r="M66" s="121">
        <v>134</v>
      </c>
      <c r="N66" s="122">
        <v>266.90460000000002</v>
      </c>
      <c r="O66" s="77">
        <f t="shared" si="46"/>
        <v>7.4821999999999775</v>
      </c>
      <c r="P66" s="80">
        <f t="shared" si="47"/>
        <v>1001.1226644569808</v>
      </c>
      <c r="Q66" s="80">
        <f t="shared" si="48"/>
        <v>17.909171099409317</v>
      </c>
      <c r="R66" s="31"/>
      <c r="S66" s="121">
        <v>135</v>
      </c>
      <c r="T66" s="122">
        <v>267.1318</v>
      </c>
      <c r="U66" s="77">
        <f t="shared" si="49"/>
        <v>7.4578999999999951</v>
      </c>
      <c r="V66" s="80">
        <f t="shared" si="50"/>
        <v>1011.880019844729</v>
      </c>
      <c r="W66" s="80">
        <f t="shared" si="51"/>
        <v>18.101610372893184</v>
      </c>
      <c r="X66" s="31"/>
      <c r="Y66" s="121">
        <v>134</v>
      </c>
      <c r="Z66" s="122">
        <v>267.19670000000002</v>
      </c>
      <c r="AA66" s="77">
        <f t="shared" si="52"/>
        <v>7.7931999999999562</v>
      </c>
      <c r="AB66" s="80">
        <f t="shared" si="53"/>
        <v>961.17127752400074</v>
      </c>
      <c r="AC66" s="80">
        <f t="shared" si="54"/>
        <v>17.194477236565309</v>
      </c>
      <c r="AD66" s="31"/>
      <c r="AE66" s="121">
        <v>134</v>
      </c>
      <c r="AF66" s="122">
        <v>267.06689999999998</v>
      </c>
      <c r="AG66" s="77">
        <f t="shared" si="55"/>
        <v>7.9419000000000324</v>
      </c>
      <c r="AH66" s="80">
        <f t="shared" si="56"/>
        <v>943.17480703609579</v>
      </c>
      <c r="AI66" s="80">
        <f t="shared" si="57"/>
        <v>16.872536798499031</v>
      </c>
      <c r="AJ66" s="31"/>
      <c r="AK66" s="121">
        <v>135</v>
      </c>
      <c r="AL66" s="122">
        <v>267.42380000000003</v>
      </c>
      <c r="AM66" s="77">
        <f t="shared" si="58"/>
        <v>7.5335999999999785</v>
      </c>
      <c r="AN66" s="80">
        <f t="shared" si="59"/>
        <v>1001.7123287671262</v>
      </c>
      <c r="AO66" s="80">
        <f t="shared" si="60"/>
        <v>17.919719655941435</v>
      </c>
      <c r="AP66" s="31"/>
      <c r="AQ66" s="121">
        <v>134</v>
      </c>
      <c r="AR66" s="122">
        <v>267.75639999999999</v>
      </c>
      <c r="AS66" s="77">
        <f t="shared" si="61"/>
        <v>7.7527000000000044</v>
      </c>
      <c r="AT66" s="80">
        <f t="shared" si="62"/>
        <v>966.19242328479049</v>
      </c>
      <c r="AU66" s="80">
        <f t="shared" si="63"/>
        <v>17.284300953216288</v>
      </c>
      <c r="AV66" s="31"/>
      <c r="AW66" s="34"/>
      <c r="AX66" s="35"/>
      <c r="AY66" s="36"/>
      <c r="AZ66" s="36"/>
      <c r="BA66" s="36"/>
    </row>
    <row r="67" spans="1:53" x14ac:dyDescent="0.2">
      <c r="A67" s="121">
        <v>160</v>
      </c>
      <c r="B67" s="122">
        <v>265.54989999999998</v>
      </c>
      <c r="C67" s="77">
        <f t="shared" si="40"/>
        <v>8.7395999999999958</v>
      </c>
      <c r="D67" s="80">
        <f t="shared" si="41"/>
        <v>1023.3877980685619</v>
      </c>
      <c r="E67" s="80">
        <f t="shared" si="42"/>
        <v>18.307474026271233</v>
      </c>
      <c r="F67" s="31"/>
      <c r="G67" s="121">
        <v>160</v>
      </c>
      <c r="H67" s="122">
        <v>265.54989999999998</v>
      </c>
      <c r="I67" s="77">
        <f t="shared" si="43"/>
        <v>8.7395999999999958</v>
      </c>
      <c r="J67" s="80">
        <f t="shared" si="44"/>
        <v>1023.3877980685619</v>
      </c>
      <c r="K67" s="80">
        <f t="shared" si="45"/>
        <v>18.307474026271233</v>
      </c>
      <c r="L67" s="31"/>
      <c r="M67" s="121">
        <v>160</v>
      </c>
      <c r="N67" s="122">
        <v>265.95549999999997</v>
      </c>
      <c r="O67" s="77">
        <f t="shared" si="46"/>
        <v>8.4313000000000216</v>
      </c>
      <c r="P67" s="80">
        <f t="shared" si="47"/>
        <v>1060.8091278924931</v>
      </c>
      <c r="Q67" s="80">
        <f t="shared" si="48"/>
        <v>18.976907475715439</v>
      </c>
      <c r="R67" s="31"/>
      <c r="S67" s="121">
        <v>160</v>
      </c>
      <c r="T67" s="122">
        <v>266.00150000000002</v>
      </c>
      <c r="U67" s="77">
        <f t="shared" si="49"/>
        <v>8.5881999999999721</v>
      </c>
      <c r="V67" s="80">
        <f t="shared" si="50"/>
        <v>1041.428937379198</v>
      </c>
      <c r="W67" s="80">
        <f t="shared" si="51"/>
        <v>18.630213548822862</v>
      </c>
      <c r="X67" s="31"/>
      <c r="Y67" s="121">
        <v>160</v>
      </c>
      <c r="Z67" s="122">
        <v>266.18799999999999</v>
      </c>
      <c r="AA67" s="77">
        <f t="shared" si="52"/>
        <v>8.8018999999999892</v>
      </c>
      <c r="AB67" s="80">
        <f t="shared" si="53"/>
        <v>1016.1442415842046</v>
      </c>
      <c r="AC67" s="80">
        <f t="shared" si="54"/>
        <v>18.177893409377543</v>
      </c>
      <c r="AD67" s="31"/>
      <c r="AE67" s="121">
        <v>160</v>
      </c>
      <c r="AF67" s="122">
        <v>265.98520000000002</v>
      </c>
      <c r="AG67" s="77">
        <f t="shared" si="55"/>
        <v>9.0235999999999876</v>
      </c>
      <c r="AH67" s="80">
        <f t="shared" si="56"/>
        <v>991.17868699853841</v>
      </c>
      <c r="AI67" s="80">
        <f t="shared" si="57"/>
        <v>17.731282415000688</v>
      </c>
      <c r="AJ67" s="31"/>
      <c r="AK67" s="121">
        <v>160</v>
      </c>
      <c r="AL67" s="122">
        <v>266.2475</v>
      </c>
      <c r="AM67" s="77">
        <f t="shared" si="58"/>
        <v>8.7099000000000046</v>
      </c>
      <c r="AN67" s="80">
        <f t="shared" si="59"/>
        <v>1026.8774612796926</v>
      </c>
      <c r="AO67" s="80">
        <f t="shared" si="60"/>
        <v>18.369900917346918</v>
      </c>
      <c r="AP67" s="31"/>
      <c r="AQ67" s="121">
        <v>160</v>
      </c>
      <c r="AR67" s="122">
        <v>266.50709999999998</v>
      </c>
      <c r="AS67" s="77">
        <f t="shared" si="61"/>
        <v>9.0020000000000095</v>
      </c>
      <c r="AT67" s="80">
        <f t="shared" si="62"/>
        <v>993.55698733614645</v>
      </c>
      <c r="AU67" s="80">
        <f t="shared" si="63"/>
        <v>17.773828038213711</v>
      </c>
      <c r="AV67" s="31"/>
      <c r="AW67" s="34"/>
      <c r="AX67" s="35"/>
      <c r="AY67" s="36"/>
      <c r="AZ67" s="36"/>
      <c r="BA67" s="36"/>
    </row>
    <row r="68" spans="1:53" x14ac:dyDescent="0.2">
      <c r="A68" s="121">
        <v>173</v>
      </c>
      <c r="B68" s="122">
        <v>264.88200000000001</v>
      </c>
      <c r="C68" s="77">
        <f t="shared" si="40"/>
        <v>9.4074999999999704</v>
      </c>
      <c r="D68" s="80">
        <f t="shared" si="41"/>
        <v>1027.9776773850683</v>
      </c>
      <c r="E68" s="80">
        <f t="shared" si="42"/>
        <v>18.389582779697108</v>
      </c>
      <c r="F68" s="31"/>
      <c r="G68" s="121">
        <v>173</v>
      </c>
      <c r="H68" s="122">
        <v>264.88200000000001</v>
      </c>
      <c r="I68" s="77">
        <f t="shared" si="43"/>
        <v>9.4074999999999704</v>
      </c>
      <c r="J68" s="80">
        <f t="shared" si="44"/>
        <v>1027.9776773850683</v>
      </c>
      <c r="K68" s="80">
        <f t="shared" si="45"/>
        <v>18.389582779697108</v>
      </c>
      <c r="L68" s="31"/>
      <c r="M68" s="121">
        <v>173</v>
      </c>
      <c r="N68" s="122">
        <v>265.0009</v>
      </c>
      <c r="O68" s="77">
        <f t="shared" si="46"/>
        <v>9.3858999999999924</v>
      </c>
      <c r="P68" s="80">
        <f t="shared" si="47"/>
        <v>1030.3433874215586</v>
      </c>
      <c r="Q68" s="80">
        <f t="shared" si="48"/>
        <v>18.431903173909816</v>
      </c>
      <c r="R68" s="31"/>
      <c r="S68" s="121">
        <v>173</v>
      </c>
      <c r="T68" s="122">
        <v>265.09829999999999</v>
      </c>
      <c r="U68" s="77">
        <f t="shared" si="49"/>
        <v>9.4913999999999987</v>
      </c>
      <c r="V68" s="80">
        <f t="shared" si="50"/>
        <v>1018.8907853425206</v>
      </c>
      <c r="W68" s="80">
        <f t="shared" si="51"/>
        <v>18.227026571422552</v>
      </c>
      <c r="X68" s="31"/>
      <c r="Y68" s="121">
        <v>173</v>
      </c>
      <c r="Z68" s="122">
        <v>265.44439999999997</v>
      </c>
      <c r="AA68" s="77">
        <f t="shared" si="52"/>
        <v>9.5455000000000041</v>
      </c>
      <c r="AB68" s="80">
        <f t="shared" si="53"/>
        <v>1013.1161280184375</v>
      </c>
      <c r="AC68" s="80">
        <f t="shared" si="54"/>
        <v>18.123723220365608</v>
      </c>
      <c r="AD68" s="31"/>
      <c r="AE68" s="121">
        <v>172</v>
      </c>
      <c r="AF68" s="122">
        <v>265.19290000000001</v>
      </c>
      <c r="AG68" s="77">
        <f t="shared" si="55"/>
        <v>9.8158999999999992</v>
      </c>
      <c r="AH68" s="80">
        <f t="shared" si="56"/>
        <v>979.51283122281211</v>
      </c>
      <c r="AI68" s="80">
        <f t="shared" si="57"/>
        <v>17.522590898440288</v>
      </c>
      <c r="AJ68" s="31"/>
      <c r="AK68" s="121">
        <v>173</v>
      </c>
      <c r="AL68" s="122">
        <v>265.41199999999998</v>
      </c>
      <c r="AM68" s="77">
        <f t="shared" si="58"/>
        <v>9.5454000000000292</v>
      </c>
      <c r="AN68" s="80">
        <f t="shared" si="59"/>
        <v>1013.126741676616</v>
      </c>
      <c r="AO68" s="80">
        <f t="shared" si="60"/>
        <v>18.12391308902712</v>
      </c>
      <c r="AP68" s="31"/>
      <c r="AQ68" s="121">
        <v>172</v>
      </c>
      <c r="AR68" s="122">
        <v>265.72840000000002</v>
      </c>
      <c r="AS68" s="77">
        <f t="shared" si="61"/>
        <v>9.7806999999999675</v>
      </c>
      <c r="AT68" s="80">
        <f t="shared" si="62"/>
        <v>983.03802386332586</v>
      </c>
      <c r="AU68" s="80">
        <f t="shared" si="63"/>
        <v>17.585653378592593</v>
      </c>
      <c r="AV68" s="31"/>
      <c r="AW68" s="34"/>
      <c r="AX68" s="35"/>
      <c r="AY68" s="36"/>
      <c r="AZ68" s="36"/>
      <c r="BA68" s="36"/>
    </row>
    <row r="69" spans="1:53" x14ac:dyDescent="0.2">
      <c r="A69" s="121">
        <v>197</v>
      </c>
      <c r="B69" s="122">
        <v>264.22219999999999</v>
      </c>
      <c r="C69" s="77">
        <f t="shared" si="40"/>
        <v>10.067299999999989</v>
      </c>
      <c r="D69" s="80">
        <f t="shared" si="41"/>
        <v>1093.8682665660119</v>
      </c>
      <c r="E69" s="80">
        <f t="shared" si="42"/>
        <v>19.568305305295382</v>
      </c>
      <c r="F69" s="31"/>
      <c r="G69" s="121">
        <v>197</v>
      </c>
      <c r="H69" s="122">
        <v>264.22219999999999</v>
      </c>
      <c r="I69" s="77">
        <f t="shared" si="43"/>
        <v>10.067299999999989</v>
      </c>
      <c r="J69" s="80">
        <f t="shared" si="44"/>
        <v>1093.8682665660119</v>
      </c>
      <c r="K69" s="80">
        <f t="shared" si="45"/>
        <v>19.568305305295382</v>
      </c>
      <c r="L69" s="31"/>
      <c r="M69" s="121">
        <v>197</v>
      </c>
      <c r="N69" s="122">
        <v>264.1302</v>
      </c>
      <c r="O69" s="77">
        <f t="shared" si="46"/>
        <v>10.256599999999992</v>
      </c>
      <c r="P69" s="80">
        <f t="shared" si="47"/>
        <v>1073.6793869313426</v>
      </c>
      <c r="Q69" s="80">
        <f t="shared" si="48"/>
        <v>19.207144667823659</v>
      </c>
      <c r="R69" s="31"/>
      <c r="S69" s="121">
        <v>198</v>
      </c>
      <c r="T69" s="122">
        <v>264.21409999999997</v>
      </c>
      <c r="U69" s="77">
        <f t="shared" si="49"/>
        <v>10.37560000000002</v>
      </c>
      <c r="V69" s="80">
        <f t="shared" si="50"/>
        <v>1066.7527661050906</v>
      </c>
      <c r="W69" s="80">
        <f t="shared" si="51"/>
        <v>19.083233740699296</v>
      </c>
      <c r="X69" s="31"/>
      <c r="Y69" s="121">
        <v>197</v>
      </c>
      <c r="Z69" s="122">
        <v>264.27080000000001</v>
      </c>
      <c r="AA69" s="77">
        <f t="shared" si="52"/>
        <v>10.719099999999969</v>
      </c>
      <c r="AB69" s="80">
        <f t="shared" si="53"/>
        <v>1027.3530426994832</v>
      </c>
      <c r="AC69" s="80">
        <f t="shared" si="54"/>
        <v>18.378408635053368</v>
      </c>
      <c r="AD69" s="31"/>
      <c r="AE69" s="121">
        <v>198</v>
      </c>
      <c r="AF69" s="122">
        <v>264.20600000000002</v>
      </c>
      <c r="AG69" s="77">
        <f t="shared" si="55"/>
        <v>10.802799999999991</v>
      </c>
      <c r="AH69" s="80">
        <f t="shared" si="56"/>
        <v>1024.5677046691605</v>
      </c>
      <c r="AI69" s="80">
        <f t="shared" si="57"/>
        <v>18.328581478875861</v>
      </c>
      <c r="AJ69" s="31"/>
      <c r="AK69" s="121">
        <v>198</v>
      </c>
      <c r="AL69" s="122">
        <v>264.26819999999998</v>
      </c>
      <c r="AM69" s="77">
        <f t="shared" si="58"/>
        <v>10.689200000000028</v>
      </c>
      <c r="AN69" s="80">
        <f t="shared" si="59"/>
        <v>1035.4563484638672</v>
      </c>
      <c r="AO69" s="80">
        <f t="shared" si="60"/>
        <v>18.523369382180096</v>
      </c>
      <c r="AP69" s="31"/>
      <c r="AQ69" s="121">
        <v>198</v>
      </c>
      <c r="AR69" s="122">
        <v>264.58449999999999</v>
      </c>
      <c r="AS69" s="77">
        <f t="shared" si="61"/>
        <v>10.924599999999998</v>
      </c>
      <c r="AT69" s="80">
        <f t="shared" si="62"/>
        <v>1013.14464602823</v>
      </c>
      <c r="AU69" s="80">
        <f t="shared" si="63"/>
        <v>18.124233381542577</v>
      </c>
      <c r="AV69" s="31"/>
      <c r="AW69" s="34"/>
      <c r="AX69" s="35"/>
      <c r="AY69" s="36"/>
      <c r="AZ69" s="36"/>
      <c r="BA69" s="36"/>
    </row>
    <row r="70" spans="1:53" x14ac:dyDescent="0.2">
      <c r="A70" s="121">
        <v>223</v>
      </c>
      <c r="B70" s="122">
        <v>263.04320000000001</v>
      </c>
      <c r="C70" s="77">
        <f t="shared" si="40"/>
        <v>11.246299999999962</v>
      </c>
      <c r="D70" s="80">
        <f t="shared" si="41"/>
        <v>1108.4267714715099</v>
      </c>
      <c r="E70" s="80">
        <f t="shared" si="42"/>
        <v>19.828743675697851</v>
      </c>
      <c r="F70" s="31"/>
      <c r="G70" s="121">
        <v>223</v>
      </c>
      <c r="H70" s="122">
        <v>263.04320000000001</v>
      </c>
      <c r="I70" s="77">
        <f t="shared" si="43"/>
        <v>11.246299999999962</v>
      </c>
      <c r="J70" s="80">
        <f t="shared" si="44"/>
        <v>1108.4267714715099</v>
      </c>
      <c r="K70" s="80">
        <f t="shared" si="45"/>
        <v>19.828743675697851</v>
      </c>
      <c r="L70" s="31"/>
      <c r="M70" s="121">
        <v>222</v>
      </c>
      <c r="N70" s="122">
        <v>263.02969999999999</v>
      </c>
      <c r="O70" s="77">
        <f t="shared" si="46"/>
        <v>11.357100000000003</v>
      </c>
      <c r="P70" s="80">
        <f t="shared" si="47"/>
        <v>1092.6909158147764</v>
      </c>
      <c r="Q70" s="80">
        <f t="shared" si="48"/>
        <v>19.547243574504051</v>
      </c>
      <c r="R70" s="31"/>
      <c r="S70" s="121">
        <v>222</v>
      </c>
      <c r="T70" s="122">
        <v>263.02429999999998</v>
      </c>
      <c r="U70" s="77">
        <f t="shared" si="49"/>
        <v>11.565400000000011</v>
      </c>
      <c r="V70" s="80">
        <f t="shared" si="50"/>
        <v>1073.0108772718615</v>
      </c>
      <c r="W70" s="80">
        <f t="shared" si="51"/>
        <v>19.195185639925967</v>
      </c>
      <c r="X70" s="31"/>
      <c r="Y70" s="121">
        <v>222</v>
      </c>
      <c r="Z70" s="122">
        <v>263.13240000000002</v>
      </c>
      <c r="AA70" s="77">
        <f t="shared" si="52"/>
        <v>11.857499999999959</v>
      </c>
      <c r="AB70" s="80">
        <f t="shared" si="53"/>
        <v>1046.5781151170181</v>
      </c>
      <c r="AC70" s="80">
        <f t="shared" si="54"/>
        <v>18.722327640733777</v>
      </c>
      <c r="AD70" s="31"/>
      <c r="AE70" s="121">
        <v>222</v>
      </c>
      <c r="AF70" s="122">
        <v>263.08370000000002</v>
      </c>
      <c r="AG70" s="77">
        <f t="shared" si="55"/>
        <v>11.925099999999986</v>
      </c>
      <c r="AH70" s="80">
        <f t="shared" si="56"/>
        <v>1040.6453614644752</v>
      </c>
      <c r="AI70" s="80">
        <f t="shared" si="57"/>
        <v>18.616196090598841</v>
      </c>
      <c r="AJ70" s="31"/>
      <c r="AK70" s="121">
        <v>222</v>
      </c>
      <c r="AL70" s="122">
        <v>263.21359999999999</v>
      </c>
      <c r="AM70" s="77">
        <f t="shared" si="58"/>
        <v>11.743800000000022</v>
      </c>
      <c r="AN70" s="80">
        <f t="shared" si="59"/>
        <v>1056.7107750472569</v>
      </c>
      <c r="AO70" s="80">
        <f t="shared" si="60"/>
        <v>18.903591682419624</v>
      </c>
      <c r="AP70" s="31"/>
      <c r="AQ70" s="121">
        <v>222</v>
      </c>
      <c r="AR70" s="122">
        <v>263.61380000000003</v>
      </c>
      <c r="AS70" s="77">
        <f t="shared" si="61"/>
        <v>11.895299999999963</v>
      </c>
      <c r="AT70" s="80">
        <f t="shared" si="62"/>
        <v>1043.2523769892343</v>
      </c>
      <c r="AU70" s="80">
        <f t="shared" si="63"/>
        <v>18.66283321984319</v>
      </c>
      <c r="AV70" s="31"/>
      <c r="AW70" s="34"/>
      <c r="AX70" s="35"/>
      <c r="AY70" s="36"/>
      <c r="AZ70" s="36"/>
      <c r="BA70" s="36"/>
    </row>
    <row r="71" spans="1:53" x14ac:dyDescent="0.2">
      <c r="A71" s="121">
        <v>247</v>
      </c>
      <c r="B71" s="122">
        <v>261.9264</v>
      </c>
      <c r="C71" s="77">
        <f t="shared" si="40"/>
        <v>12.363099999999974</v>
      </c>
      <c r="D71" s="80">
        <f t="shared" si="41"/>
        <v>1116.8153618429058</v>
      </c>
      <c r="E71" s="80">
        <f t="shared" si="42"/>
        <v>19.978807904166473</v>
      </c>
      <c r="F71" s="31"/>
      <c r="G71" s="121">
        <v>247</v>
      </c>
      <c r="H71" s="122">
        <v>261.9264</v>
      </c>
      <c r="I71" s="77">
        <f t="shared" si="43"/>
        <v>12.363099999999974</v>
      </c>
      <c r="J71" s="80">
        <f t="shared" si="44"/>
        <v>1116.8153618429058</v>
      </c>
      <c r="K71" s="80">
        <f t="shared" si="45"/>
        <v>19.978807904166473</v>
      </c>
      <c r="L71" s="31"/>
      <c r="M71" s="121">
        <v>247</v>
      </c>
      <c r="N71" s="122">
        <v>261.92099999999999</v>
      </c>
      <c r="O71" s="77">
        <f t="shared" si="46"/>
        <v>12.465800000000002</v>
      </c>
      <c r="P71" s="80">
        <f t="shared" si="47"/>
        <v>1107.614433088931</v>
      </c>
      <c r="Q71" s="80">
        <f t="shared" si="48"/>
        <v>19.814211683165137</v>
      </c>
      <c r="R71" s="31"/>
      <c r="S71" s="121">
        <v>247</v>
      </c>
      <c r="T71" s="122">
        <v>261.9264</v>
      </c>
      <c r="U71" s="77">
        <f t="shared" si="49"/>
        <v>12.663299999999992</v>
      </c>
      <c r="V71" s="80">
        <f t="shared" si="50"/>
        <v>1090.3398008418033</v>
      </c>
      <c r="W71" s="80">
        <f t="shared" si="51"/>
        <v>19.505184272661957</v>
      </c>
      <c r="X71" s="31"/>
      <c r="Y71" s="121">
        <v>247</v>
      </c>
      <c r="Z71" s="122">
        <v>262.113</v>
      </c>
      <c r="AA71" s="77">
        <f t="shared" si="52"/>
        <v>12.876899999999978</v>
      </c>
      <c r="AB71" s="80">
        <f t="shared" si="53"/>
        <v>1072.2534150300169</v>
      </c>
      <c r="AC71" s="80">
        <f t="shared" si="54"/>
        <v>19.181635331485097</v>
      </c>
      <c r="AD71" s="31"/>
      <c r="AE71" s="121">
        <v>247</v>
      </c>
      <c r="AF71" s="122">
        <v>262.08330000000001</v>
      </c>
      <c r="AG71" s="77">
        <f t="shared" si="55"/>
        <v>12.9255</v>
      </c>
      <c r="AH71" s="80">
        <f t="shared" si="56"/>
        <v>1068.2217322347299</v>
      </c>
      <c r="AI71" s="80">
        <f t="shared" si="57"/>
        <v>19.109512204556886</v>
      </c>
      <c r="AJ71" s="31"/>
      <c r="AK71" s="121">
        <v>247</v>
      </c>
      <c r="AL71" s="122">
        <v>262.07780000000002</v>
      </c>
      <c r="AM71" s="77">
        <f t="shared" si="58"/>
        <v>12.879599999999982</v>
      </c>
      <c r="AN71" s="80">
        <f t="shared" si="59"/>
        <v>1072.0286344296421</v>
      </c>
      <c r="AO71" s="80">
        <f t="shared" si="60"/>
        <v>19.177614211621506</v>
      </c>
      <c r="AP71" s="31"/>
      <c r="AQ71" s="121">
        <v>247</v>
      </c>
      <c r="AR71" s="122">
        <v>262.5727</v>
      </c>
      <c r="AS71" s="77">
        <f t="shared" si="61"/>
        <v>12.936399999999992</v>
      </c>
      <c r="AT71" s="80">
        <f t="shared" si="62"/>
        <v>1067.3216659967231</v>
      </c>
      <c r="AU71" s="80">
        <f t="shared" si="63"/>
        <v>19.093410840728499</v>
      </c>
      <c r="AV71" s="31"/>
      <c r="AW71" s="34"/>
      <c r="AX71" s="35"/>
      <c r="AY71" s="36"/>
      <c r="AZ71" s="36"/>
      <c r="BA71" s="36"/>
    </row>
    <row r="72" spans="1:53" x14ac:dyDescent="0.2">
      <c r="A72" s="121">
        <v>267</v>
      </c>
      <c r="B72" s="122">
        <v>260.99079999999998</v>
      </c>
      <c r="C72" s="77">
        <f t="shared" si="40"/>
        <v>13.298699999999997</v>
      </c>
      <c r="D72" s="80">
        <f t="shared" si="41"/>
        <v>1122.3127072571006</v>
      </c>
      <c r="E72" s="80">
        <f t="shared" si="42"/>
        <v>20.077150398159223</v>
      </c>
      <c r="F72" s="31"/>
      <c r="G72" s="121">
        <v>267</v>
      </c>
      <c r="H72" s="122">
        <v>260.99079999999998</v>
      </c>
      <c r="I72" s="77">
        <f t="shared" si="43"/>
        <v>13.298699999999997</v>
      </c>
      <c r="J72" s="80">
        <f t="shared" si="44"/>
        <v>1122.3127072571006</v>
      </c>
      <c r="K72" s="80">
        <f t="shared" si="45"/>
        <v>20.077150398159223</v>
      </c>
      <c r="L72" s="31"/>
      <c r="M72" s="121">
        <v>267</v>
      </c>
      <c r="N72" s="122">
        <v>260.92860000000002</v>
      </c>
      <c r="O72" s="77">
        <f t="shared" si="46"/>
        <v>13.458199999999977</v>
      </c>
      <c r="P72" s="80">
        <f t="shared" si="47"/>
        <v>1109.0116063069374</v>
      </c>
      <c r="Q72" s="80">
        <f t="shared" si="48"/>
        <v>19.839205837333406</v>
      </c>
      <c r="R72" s="31"/>
      <c r="S72" s="121">
        <v>267</v>
      </c>
      <c r="T72" s="122">
        <v>260.98809999999997</v>
      </c>
      <c r="U72" s="77">
        <f t="shared" si="49"/>
        <v>13.601600000000019</v>
      </c>
      <c r="V72" s="80">
        <f t="shared" si="50"/>
        <v>1097.3194330078798</v>
      </c>
      <c r="W72" s="80">
        <f t="shared" si="51"/>
        <v>19.630043524291231</v>
      </c>
      <c r="X72" s="31"/>
      <c r="Y72" s="121">
        <v>266</v>
      </c>
      <c r="Z72" s="122">
        <v>261.08539999999999</v>
      </c>
      <c r="AA72" s="77">
        <f t="shared" si="52"/>
        <v>13.904499999999985</v>
      </c>
      <c r="AB72" s="80">
        <f t="shared" si="53"/>
        <v>1069.3948002445263</v>
      </c>
      <c r="AC72" s="80">
        <f t="shared" si="54"/>
        <v>19.130497321011205</v>
      </c>
      <c r="AD72" s="31"/>
      <c r="AE72" s="121">
        <v>267</v>
      </c>
      <c r="AF72" s="122">
        <v>261.0016</v>
      </c>
      <c r="AG72" s="77">
        <f t="shared" si="55"/>
        <v>14.007200000000012</v>
      </c>
      <c r="AH72" s="80">
        <f t="shared" si="56"/>
        <v>1065.5448626420689</v>
      </c>
      <c r="AI72" s="80">
        <f t="shared" si="57"/>
        <v>19.061625449768673</v>
      </c>
      <c r="AJ72" s="31"/>
      <c r="AK72" s="121">
        <v>267</v>
      </c>
      <c r="AL72" s="122">
        <v>261.32339999999999</v>
      </c>
      <c r="AM72" s="77">
        <f t="shared" si="58"/>
        <v>13.634000000000015</v>
      </c>
      <c r="AN72" s="80">
        <f t="shared" si="59"/>
        <v>1094.7117500366719</v>
      </c>
      <c r="AO72" s="80">
        <f t="shared" si="60"/>
        <v>19.583394455038853</v>
      </c>
      <c r="AP72" s="31"/>
      <c r="AQ72" s="121">
        <v>267</v>
      </c>
      <c r="AR72" s="122">
        <v>261.74790000000002</v>
      </c>
      <c r="AS72" s="77">
        <f t="shared" si="61"/>
        <v>13.761199999999974</v>
      </c>
      <c r="AT72" s="80">
        <f t="shared" si="62"/>
        <v>1084.5929134087164</v>
      </c>
      <c r="AU72" s="80">
        <f t="shared" si="63"/>
        <v>19.402377699619255</v>
      </c>
      <c r="AV72" s="31"/>
      <c r="AW72" s="34"/>
      <c r="AX72" s="35"/>
      <c r="AY72" s="36"/>
      <c r="AZ72" s="36"/>
      <c r="BA72" s="36"/>
    </row>
    <row r="73" spans="1:53" x14ac:dyDescent="0.2">
      <c r="A73" s="121">
        <v>292</v>
      </c>
      <c r="B73" s="122">
        <v>260.07409999999999</v>
      </c>
      <c r="C73" s="77">
        <f t="shared" si="40"/>
        <v>14.215399999999988</v>
      </c>
      <c r="D73" s="80">
        <f t="shared" si="41"/>
        <v>1148.2476750566295</v>
      </c>
      <c r="E73" s="80">
        <f t="shared" si="42"/>
        <v>20.541103310494268</v>
      </c>
      <c r="F73" s="31"/>
      <c r="G73" s="121">
        <v>292</v>
      </c>
      <c r="H73" s="122">
        <v>260.07409999999999</v>
      </c>
      <c r="I73" s="77">
        <f t="shared" si="43"/>
        <v>14.215399999999988</v>
      </c>
      <c r="J73" s="80">
        <f t="shared" si="44"/>
        <v>1148.2476750566295</v>
      </c>
      <c r="K73" s="80">
        <f t="shared" si="45"/>
        <v>20.541103310494268</v>
      </c>
      <c r="L73" s="31"/>
      <c r="M73" s="121">
        <v>292</v>
      </c>
      <c r="N73" s="122">
        <v>260.21199999999999</v>
      </c>
      <c r="O73" s="77">
        <f t="shared" si="46"/>
        <v>14.174800000000005</v>
      </c>
      <c r="P73" s="80">
        <f t="shared" si="47"/>
        <v>1151.5365296159378</v>
      </c>
      <c r="Q73" s="80">
        <f t="shared" si="48"/>
        <v>20.599937917995309</v>
      </c>
      <c r="R73" s="31"/>
      <c r="S73" s="121">
        <v>292</v>
      </c>
      <c r="T73" s="122">
        <v>260.2688</v>
      </c>
      <c r="U73" s="77">
        <f t="shared" si="49"/>
        <v>14.320899999999995</v>
      </c>
      <c r="V73" s="80">
        <f t="shared" si="50"/>
        <v>1139.7887004308393</v>
      </c>
      <c r="W73" s="80">
        <f t="shared" si="51"/>
        <v>20.389779971929148</v>
      </c>
      <c r="X73" s="31"/>
      <c r="Y73" s="121">
        <v>292</v>
      </c>
      <c r="Z73" s="122">
        <v>260.09840000000003</v>
      </c>
      <c r="AA73" s="77">
        <f t="shared" si="52"/>
        <v>14.891499999999951</v>
      </c>
      <c r="AB73" s="80">
        <f t="shared" si="53"/>
        <v>1096.1152335224829</v>
      </c>
      <c r="AC73" s="80">
        <f t="shared" si="54"/>
        <v>19.608501494141017</v>
      </c>
      <c r="AD73" s="31"/>
      <c r="AE73" s="121">
        <v>292</v>
      </c>
      <c r="AF73" s="122">
        <v>260.37700000000001</v>
      </c>
      <c r="AG73" s="77">
        <f t="shared" si="55"/>
        <v>14.631799999999998</v>
      </c>
      <c r="AH73" s="80">
        <f t="shared" si="56"/>
        <v>1115.5701964214929</v>
      </c>
      <c r="AI73" s="80">
        <f t="shared" si="57"/>
        <v>19.956533030795939</v>
      </c>
      <c r="AJ73" s="31"/>
      <c r="AK73" s="121">
        <v>292</v>
      </c>
      <c r="AL73" s="122">
        <v>260.21469999999999</v>
      </c>
      <c r="AM73" s="77">
        <f t="shared" si="58"/>
        <v>14.742700000000013</v>
      </c>
      <c r="AN73" s="80">
        <f t="shared" si="59"/>
        <v>1107.1784679875452</v>
      </c>
      <c r="AO73" s="80">
        <f t="shared" si="60"/>
        <v>19.806412665251258</v>
      </c>
      <c r="AP73" s="31"/>
      <c r="AQ73" s="121">
        <v>292</v>
      </c>
      <c r="AR73" s="122">
        <v>260.62569999999999</v>
      </c>
      <c r="AS73" s="77">
        <f t="shared" si="61"/>
        <v>14.883399999999995</v>
      </c>
      <c r="AT73" s="80">
        <f t="shared" si="62"/>
        <v>1096.7117728476023</v>
      </c>
      <c r="AU73" s="80">
        <f t="shared" si="63"/>
        <v>19.619173038418648</v>
      </c>
      <c r="AV73" s="31"/>
      <c r="AW73" s="34"/>
      <c r="AX73" s="35"/>
      <c r="AY73" s="36"/>
      <c r="AZ73" s="36"/>
      <c r="BA73" s="36"/>
    </row>
    <row r="74" spans="1:53" x14ac:dyDescent="0.2">
      <c r="A74" s="121">
        <v>317</v>
      </c>
      <c r="B74" s="122">
        <v>259.11689999999999</v>
      </c>
      <c r="C74" s="77">
        <f t="shared" si="40"/>
        <v>15.172599999999989</v>
      </c>
      <c r="D74" s="80">
        <f t="shared" si="41"/>
        <v>1167.9145301398582</v>
      </c>
      <c r="E74" s="80">
        <f t="shared" si="42"/>
        <v>20.892925405006409</v>
      </c>
      <c r="F74" s="31"/>
      <c r="G74" s="121">
        <v>317</v>
      </c>
      <c r="H74" s="122">
        <v>259.11689999999999</v>
      </c>
      <c r="I74" s="77">
        <f t="shared" si="43"/>
        <v>15.172599999999989</v>
      </c>
      <c r="J74" s="80">
        <f t="shared" si="44"/>
        <v>1167.9145301398582</v>
      </c>
      <c r="K74" s="80">
        <f t="shared" si="45"/>
        <v>20.892925405006409</v>
      </c>
      <c r="L74" s="31"/>
      <c r="M74" s="121">
        <v>317</v>
      </c>
      <c r="N74" s="122">
        <v>259.0249</v>
      </c>
      <c r="O74" s="77">
        <f t="shared" si="46"/>
        <v>15.361899999999991</v>
      </c>
      <c r="P74" s="80">
        <f t="shared" si="47"/>
        <v>1153.5226762314562</v>
      </c>
      <c r="Q74" s="80">
        <f t="shared" si="48"/>
        <v>20.635468268899039</v>
      </c>
      <c r="R74" s="31"/>
      <c r="S74" s="121">
        <v>317</v>
      </c>
      <c r="T74" s="122">
        <v>258.90859999999998</v>
      </c>
      <c r="U74" s="77">
        <f t="shared" si="49"/>
        <v>15.681100000000015</v>
      </c>
      <c r="V74" s="80">
        <f t="shared" si="50"/>
        <v>1130.0418975709601</v>
      </c>
      <c r="W74" s="80">
        <f t="shared" si="51"/>
        <v>20.215418561197858</v>
      </c>
      <c r="X74" s="31"/>
      <c r="Y74" s="121">
        <v>317</v>
      </c>
      <c r="Z74" s="122">
        <v>259.28449999999998</v>
      </c>
      <c r="AA74" s="77">
        <f t="shared" si="52"/>
        <v>15.705399999999997</v>
      </c>
      <c r="AB74" s="80">
        <f t="shared" si="53"/>
        <v>1128.2934532071774</v>
      </c>
      <c r="AC74" s="80">
        <f t="shared" si="54"/>
        <v>20.184140486711581</v>
      </c>
      <c r="AD74" s="31"/>
      <c r="AE74" s="121">
        <v>317</v>
      </c>
      <c r="AF74" s="122">
        <v>258.9871</v>
      </c>
      <c r="AG74" s="77">
        <f t="shared" si="55"/>
        <v>16.02170000000001</v>
      </c>
      <c r="AH74" s="80">
        <f t="shared" si="56"/>
        <v>1106.0187121216843</v>
      </c>
      <c r="AI74" s="80">
        <f t="shared" si="57"/>
        <v>19.785665690906697</v>
      </c>
      <c r="AJ74" s="31"/>
      <c r="AK74" s="121">
        <v>317</v>
      </c>
      <c r="AL74" s="122">
        <v>259.45490000000001</v>
      </c>
      <c r="AM74" s="77">
        <f t="shared" si="58"/>
        <v>15.502499999999998</v>
      </c>
      <c r="AN74" s="80">
        <f t="shared" si="59"/>
        <v>1143.0607966457023</v>
      </c>
      <c r="AO74" s="80">
        <f t="shared" si="60"/>
        <v>20.448314787937431</v>
      </c>
      <c r="AP74" s="31"/>
      <c r="AQ74" s="121">
        <v>317</v>
      </c>
      <c r="AR74" s="122">
        <v>259.43860000000001</v>
      </c>
      <c r="AS74" s="77">
        <f t="shared" si="61"/>
        <v>16.070499999999981</v>
      </c>
      <c r="AT74" s="80">
        <f t="shared" si="62"/>
        <v>1102.6601536977705</v>
      </c>
      <c r="AU74" s="80">
        <f t="shared" si="63"/>
        <v>19.725584144861728</v>
      </c>
      <c r="AV74" s="31"/>
      <c r="AW74" s="34"/>
      <c r="AX74" s="35"/>
      <c r="AY74" s="36"/>
      <c r="AZ74" s="36"/>
      <c r="BA74" s="36"/>
    </row>
    <row r="75" spans="1:53" x14ac:dyDescent="0.2">
      <c r="A75" s="121">
        <v>341</v>
      </c>
      <c r="B75" s="122">
        <v>258.04329999999999</v>
      </c>
      <c r="C75" s="77">
        <f t="shared" si="40"/>
        <v>16.246199999999988</v>
      </c>
      <c r="D75" s="80">
        <f t="shared" si="41"/>
        <v>1173.3143750538595</v>
      </c>
      <c r="E75" s="80">
        <f t="shared" si="42"/>
        <v>20.989523704004643</v>
      </c>
      <c r="F75" s="31"/>
      <c r="G75" s="121">
        <v>341</v>
      </c>
      <c r="H75" s="122">
        <v>258.04329999999999</v>
      </c>
      <c r="I75" s="77">
        <f t="shared" si="43"/>
        <v>16.246199999999988</v>
      </c>
      <c r="J75" s="80">
        <f t="shared" si="44"/>
        <v>1173.3143750538595</v>
      </c>
      <c r="K75" s="80">
        <f t="shared" si="45"/>
        <v>20.989523704004643</v>
      </c>
      <c r="L75" s="31"/>
      <c r="M75" s="121">
        <v>342</v>
      </c>
      <c r="N75" s="122">
        <v>258.08929999999998</v>
      </c>
      <c r="O75" s="77">
        <f t="shared" si="46"/>
        <v>16.297500000000014</v>
      </c>
      <c r="P75" s="80">
        <f t="shared" si="47"/>
        <v>1173.0510814542097</v>
      </c>
      <c r="Q75" s="80">
        <f t="shared" si="48"/>
        <v>20.984813621721106</v>
      </c>
      <c r="R75" s="31"/>
      <c r="S75" s="121">
        <v>342</v>
      </c>
      <c r="T75" s="122">
        <v>258.0163</v>
      </c>
      <c r="U75" s="77">
        <f t="shared" si="49"/>
        <v>16.573399999999992</v>
      </c>
      <c r="V75" s="80">
        <f t="shared" si="50"/>
        <v>1153.5231153535187</v>
      </c>
      <c r="W75" s="80">
        <f t="shared" si="51"/>
        <v>20.635476124392106</v>
      </c>
      <c r="X75" s="31"/>
      <c r="Y75" s="121">
        <v>342</v>
      </c>
      <c r="Z75" s="122">
        <v>258.09739999999999</v>
      </c>
      <c r="AA75" s="77">
        <f t="shared" si="52"/>
        <v>16.892499999999984</v>
      </c>
      <c r="AB75" s="80">
        <f t="shared" si="53"/>
        <v>1131.7330176113669</v>
      </c>
      <c r="AC75" s="80">
        <f t="shared" si="54"/>
        <v>20.245671155838409</v>
      </c>
      <c r="AD75" s="31"/>
      <c r="AE75" s="121">
        <v>341</v>
      </c>
      <c r="AF75" s="122">
        <v>257.98110000000003</v>
      </c>
      <c r="AG75" s="77">
        <f t="shared" si="55"/>
        <v>17.027699999999982</v>
      </c>
      <c r="AH75" s="80">
        <f t="shared" si="56"/>
        <v>1119.4641672099003</v>
      </c>
      <c r="AI75" s="80">
        <f t="shared" si="57"/>
        <v>20.026192615561722</v>
      </c>
      <c r="AJ75" s="31"/>
      <c r="AK75" s="121">
        <v>342</v>
      </c>
      <c r="AL75" s="122">
        <v>258.12450000000001</v>
      </c>
      <c r="AM75" s="77">
        <f t="shared" si="58"/>
        <v>16.832899999999995</v>
      </c>
      <c r="AN75" s="80">
        <f t="shared" si="59"/>
        <v>1135.7401279636904</v>
      </c>
      <c r="AO75" s="80">
        <f t="shared" si="60"/>
        <v>20.317354704180509</v>
      </c>
      <c r="AP75" s="31"/>
      <c r="AQ75" s="121">
        <v>342</v>
      </c>
      <c r="AR75" s="122">
        <v>258.51929999999999</v>
      </c>
      <c r="AS75" s="77">
        <f t="shared" si="61"/>
        <v>16.989800000000002</v>
      </c>
      <c r="AT75" s="80">
        <f t="shared" si="62"/>
        <v>1125.2516215611718</v>
      </c>
      <c r="AU75" s="80">
        <f t="shared" si="63"/>
        <v>20.129724893759782</v>
      </c>
      <c r="AV75" s="31"/>
      <c r="AW75" s="34"/>
      <c r="AX75" s="35"/>
      <c r="AY75" s="36"/>
      <c r="AZ75" s="36"/>
      <c r="BA75" s="36"/>
    </row>
    <row r="76" spans="1:53" x14ac:dyDescent="0.2">
      <c r="A76" s="121">
        <v>362</v>
      </c>
      <c r="B76" s="122">
        <v>257.28890000000001</v>
      </c>
      <c r="C76" s="77">
        <f t="shared" si="40"/>
        <v>17.000599999999963</v>
      </c>
      <c r="D76" s="80">
        <f t="shared" si="41"/>
        <v>1190.2991659117938</v>
      </c>
      <c r="E76" s="80">
        <f t="shared" si="42"/>
        <v>21.293366116490052</v>
      </c>
      <c r="F76" s="31"/>
      <c r="G76" s="121">
        <v>362</v>
      </c>
      <c r="H76" s="122">
        <v>257.28890000000001</v>
      </c>
      <c r="I76" s="77">
        <f t="shared" si="43"/>
        <v>17.000599999999963</v>
      </c>
      <c r="J76" s="80">
        <f t="shared" si="44"/>
        <v>1190.2991659117938</v>
      </c>
      <c r="K76" s="80">
        <f t="shared" si="45"/>
        <v>21.293366116490052</v>
      </c>
      <c r="L76" s="31"/>
      <c r="M76" s="121">
        <v>363</v>
      </c>
      <c r="N76" s="122">
        <v>257.20240000000001</v>
      </c>
      <c r="O76" s="77">
        <f t="shared" si="46"/>
        <v>17.184399999999982</v>
      </c>
      <c r="P76" s="80">
        <f t="shared" si="47"/>
        <v>1180.8209771653371</v>
      </c>
      <c r="Q76" s="80">
        <f t="shared" si="48"/>
        <v>21.123809967179557</v>
      </c>
      <c r="R76" s="31"/>
      <c r="S76" s="121">
        <v>363</v>
      </c>
      <c r="T76" s="122">
        <v>257.21050000000002</v>
      </c>
      <c r="U76" s="77">
        <f t="shared" si="49"/>
        <v>17.379199999999969</v>
      </c>
      <c r="V76" s="80">
        <f t="shared" si="50"/>
        <v>1167.5853894310462</v>
      </c>
      <c r="W76" s="80">
        <f t="shared" si="51"/>
        <v>20.887037378015137</v>
      </c>
      <c r="X76" s="31"/>
      <c r="Y76" s="121">
        <v>362</v>
      </c>
      <c r="Z76" s="122">
        <v>257.19150000000002</v>
      </c>
      <c r="AA76" s="77">
        <f t="shared" si="52"/>
        <v>17.798399999999958</v>
      </c>
      <c r="AB76" s="80">
        <f t="shared" si="53"/>
        <v>1136.9448939230517</v>
      </c>
      <c r="AC76" s="80">
        <f t="shared" si="54"/>
        <v>20.338906868033128</v>
      </c>
      <c r="AD76" s="31"/>
      <c r="AE76" s="121">
        <v>362</v>
      </c>
      <c r="AF76" s="122">
        <v>257.10500000000002</v>
      </c>
      <c r="AG76" s="77">
        <f t="shared" si="55"/>
        <v>17.90379999999999</v>
      </c>
      <c r="AH76" s="80">
        <f t="shared" si="56"/>
        <v>1130.2516784146387</v>
      </c>
      <c r="AI76" s="80">
        <f t="shared" si="57"/>
        <v>20.219171349099085</v>
      </c>
      <c r="AJ76" s="31"/>
      <c r="AK76" s="121">
        <v>362</v>
      </c>
      <c r="AL76" s="122">
        <v>257.29969999999997</v>
      </c>
      <c r="AM76" s="77">
        <f t="shared" si="58"/>
        <v>17.657700000000034</v>
      </c>
      <c r="AN76" s="80">
        <f t="shared" si="59"/>
        <v>1146.004292744806</v>
      </c>
      <c r="AO76" s="80">
        <f t="shared" si="60"/>
        <v>20.500971247670947</v>
      </c>
      <c r="AP76" s="31"/>
      <c r="AQ76" s="121">
        <v>363</v>
      </c>
      <c r="AR76" s="122">
        <v>257.63229999999999</v>
      </c>
      <c r="AS76" s="77">
        <f t="shared" si="61"/>
        <v>17.876800000000003</v>
      </c>
      <c r="AT76" s="80">
        <f t="shared" si="62"/>
        <v>1135.0856976640114</v>
      </c>
      <c r="AU76" s="80">
        <f t="shared" si="63"/>
        <v>20.30564754318446</v>
      </c>
      <c r="AV76" s="31"/>
      <c r="AW76" s="34"/>
      <c r="AX76" s="35"/>
      <c r="AY76" s="36"/>
      <c r="AZ76" s="36"/>
      <c r="BA76" s="36"/>
    </row>
    <row r="77" spans="1:53" x14ac:dyDescent="0.2">
      <c r="A77" s="121">
        <v>387</v>
      </c>
      <c r="B77" s="122">
        <v>256.2722</v>
      </c>
      <c r="C77" s="77">
        <f t="shared" si="40"/>
        <v>18.017299999999977</v>
      </c>
      <c r="D77" s="80">
        <f t="shared" si="41"/>
        <v>1200.6959977355114</v>
      </c>
      <c r="E77" s="80">
        <f t="shared" si="42"/>
        <v>21.479355952334728</v>
      </c>
      <c r="F77" s="31"/>
      <c r="G77" s="121">
        <v>387</v>
      </c>
      <c r="H77" s="122">
        <v>256.2722</v>
      </c>
      <c r="I77" s="77">
        <f t="shared" si="43"/>
        <v>18.017299999999977</v>
      </c>
      <c r="J77" s="80">
        <f t="shared" si="44"/>
        <v>1200.6959977355114</v>
      </c>
      <c r="K77" s="80">
        <f t="shared" si="45"/>
        <v>21.479355952334728</v>
      </c>
      <c r="L77" s="31"/>
      <c r="M77" s="121">
        <v>387</v>
      </c>
      <c r="N77" s="122">
        <v>256.19639999999998</v>
      </c>
      <c r="O77" s="77">
        <f t="shared" si="46"/>
        <v>18.190400000000011</v>
      </c>
      <c r="P77" s="80">
        <f t="shared" si="47"/>
        <v>1189.2701644823635</v>
      </c>
      <c r="Q77" s="80">
        <f t="shared" si="48"/>
        <v>21.274958219720279</v>
      </c>
      <c r="R77" s="31"/>
      <c r="S77" s="121">
        <v>387</v>
      </c>
      <c r="T77" s="122">
        <v>256.18560000000002</v>
      </c>
      <c r="U77" s="77">
        <f t="shared" si="49"/>
        <v>18.404099999999971</v>
      </c>
      <c r="V77" s="80">
        <f t="shared" si="50"/>
        <v>1175.4609027336319</v>
      </c>
      <c r="W77" s="80">
        <f t="shared" si="51"/>
        <v>21.027923125825257</v>
      </c>
      <c r="X77" s="31"/>
      <c r="Y77" s="121">
        <v>387</v>
      </c>
      <c r="Z77" s="122">
        <v>256.20179999999999</v>
      </c>
      <c r="AA77" s="77">
        <f t="shared" si="52"/>
        <v>18.788099999999986</v>
      </c>
      <c r="AB77" s="80">
        <f t="shared" si="53"/>
        <v>1151.4362814760416</v>
      </c>
      <c r="AC77" s="80">
        <f t="shared" si="54"/>
        <v>20.598144570233302</v>
      </c>
      <c r="AD77" s="31"/>
      <c r="AE77" s="121">
        <v>386</v>
      </c>
      <c r="AF77" s="122">
        <v>256.04500000000002</v>
      </c>
      <c r="AG77" s="77">
        <f t="shared" si="55"/>
        <v>18.963799999999992</v>
      </c>
      <c r="AH77" s="80">
        <f t="shared" si="56"/>
        <v>1137.8204790179188</v>
      </c>
      <c r="AI77" s="80">
        <f t="shared" si="57"/>
        <v>20.354570286545954</v>
      </c>
      <c r="AJ77" s="31"/>
      <c r="AK77" s="121">
        <v>386</v>
      </c>
      <c r="AL77" s="122">
        <v>256.18560000000002</v>
      </c>
      <c r="AM77" s="77">
        <f t="shared" si="58"/>
        <v>18.771799999999985</v>
      </c>
      <c r="AN77" s="80">
        <f t="shared" si="59"/>
        <v>1149.4582298980395</v>
      </c>
      <c r="AO77" s="80">
        <f t="shared" si="60"/>
        <v>20.562759032165285</v>
      </c>
      <c r="AP77" s="31"/>
      <c r="AQ77" s="121">
        <v>386</v>
      </c>
      <c r="AR77" s="122">
        <v>256.60750000000002</v>
      </c>
      <c r="AS77" s="77">
        <f t="shared" si="61"/>
        <v>18.901599999999974</v>
      </c>
      <c r="AT77" s="80">
        <f t="shared" si="62"/>
        <v>1141.5647352605085</v>
      </c>
      <c r="AU77" s="80">
        <f t="shared" si="63"/>
        <v>20.421551614678151</v>
      </c>
      <c r="AV77" s="31"/>
      <c r="AW77" s="34"/>
      <c r="AX77" s="35"/>
      <c r="AY77" s="36"/>
      <c r="AZ77" s="36"/>
      <c r="BA77" s="36"/>
    </row>
    <row r="78" spans="1:53" x14ac:dyDescent="0.2">
      <c r="A78" s="121">
        <v>412</v>
      </c>
      <c r="B78" s="122">
        <v>255.2013</v>
      </c>
      <c r="C78" s="77">
        <f t="shared" si="40"/>
        <v>19.088199999999972</v>
      </c>
      <c r="D78" s="80">
        <f t="shared" si="41"/>
        <v>1206.546452782349</v>
      </c>
      <c r="E78" s="80">
        <f t="shared" si="42"/>
        <v>21.584015255498194</v>
      </c>
      <c r="F78" s="31"/>
      <c r="G78" s="121">
        <v>412</v>
      </c>
      <c r="H78" s="122">
        <v>255.2013</v>
      </c>
      <c r="I78" s="77">
        <f t="shared" si="43"/>
        <v>19.088199999999972</v>
      </c>
      <c r="J78" s="80">
        <f t="shared" si="44"/>
        <v>1206.546452782349</v>
      </c>
      <c r="K78" s="80">
        <f t="shared" si="45"/>
        <v>21.584015255498194</v>
      </c>
      <c r="L78" s="31"/>
      <c r="M78" s="121">
        <v>411</v>
      </c>
      <c r="N78" s="122">
        <v>255.0986</v>
      </c>
      <c r="O78" s="77">
        <f t="shared" si="46"/>
        <v>19.288199999999989</v>
      </c>
      <c r="P78" s="80">
        <f t="shared" si="47"/>
        <v>1191.1375867110469</v>
      </c>
      <c r="Q78" s="80">
        <f t="shared" si="48"/>
        <v>21.308364699660945</v>
      </c>
      <c r="R78" s="31"/>
      <c r="S78" s="121">
        <v>412</v>
      </c>
      <c r="T78" s="122">
        <v>255.00389999999999</v>
      </c>
      <c r="U78" s="77">
        <f t="shared" si="49"/>
        <v>19.585800000000006</v>
      </c>
      <c r="V78" s="80">
        <f t="shared" si="50"/>
        <v>1175.8927386167525</v>
      </c>
      <c r="W78" s="80">
        <f t="shared" si="51"/>
        <v>21.035648275791637</v>
      </c>
      <c r="X78" s="31"/>
      <c r="Y78" s="121">
        <v>411</v>
      </c>
      <c r="Z78" s="122">
        <v>255.41220000000001</v>
      </c>
      <c r="AA78" s="77">
        <f t="shared" si="52"/>
        <v>19.577699999999965</v>
      </c>
      <c r="AB78" s="80">
        <f t="shared" si="53"/>
        <v>1173.5239583812215</v>
      </c>
      <c r="AC78" s="80">
        <f t="shared" si="54"/>
        <v>20.993272958519171</v>
      </c>
      <c r="AD78" s="31"/>
      <c r="AE78" s="121">
        <v>412</v>
      </c>
      <c r="AF78" s="122">
        <v>254.8768</v>
      </c>
      <c r="AG78" s="77">
        <f t="shared" si="55"/>
        <v>20.132000000000005</v>
      </c>
      <c r="AH78" s="80">
        <f t="shared" si="56"/>
        <v>1143.9896681899461</v>
      </c>
      <c r="AI78" s="80">
        <f t="shared" si="57"/>
        <v>20.464931452414064</v>
      </c>
      <c r="AJ78" s="31"/>
      <c r="AK78" s="121">
        <v>411</v>
      </c>
      <c r="AL78" s="122">
        <v>255.2122</v>
      </c>
      <c r="AM78" s="77">
        <f t="shared" si="58"/>
        <v>19.745200000000011</v>
      </c>
      <c r="AN78" s="80">
        <f t="shared" si="59"/>
        <v>1163.5688673702969</v>
      </c>
      <c r="AO78" s="80">
        <f t="shared" si="60"/>
        <v>20.815185462796009</v>
      </c>
      <c r="AP78" s="31"/>
      <c r="AQ78" s="121">
        <v>412</v>
      </c>
      <c r="AR78" s="122">
        <v>255.5745</v>
      </c>
      <c r="AS78" s="77">
        <f t="shared" si="61"/>
        <v>19.934599999999989</v>
      </c>
      <c r="AT78" s="80">
        <f t="shared" si="62"/>
        <v>1155.3178894986613</v>
      </c>
      <c r="AU78" s="80">
        <f t="shared" si="63"/>
        <v>20.667582996398234</v>
      </c>
      <c r="AV78" s="31"/>
      <c r="AW78" s="34"/>
      <c r="AX78" s="35"/>
      <c r="AY78" s="36"/>
      <c r="AZ78" s="36"/>
      <c r="BA78" s="36"/>
    </row>
    <row r="79" spans="1:53" x14ac:dyDescent="0.2">
      <c r="A79" s="121">
        <v>435</v>
      </c>
      <c r="B79" s="122">
        <v>254.23599999999999</v>
      </c>
      <c r="C79" s="77">
        <f t="shared" si="40"/>
        <v>20.053499999999985</v>
      </c>
      <c r="D79" s="80">
        <f t="shared" si="41"/>
        <v>1212.5813449023869</v>
      </c>
      <c r="E79" s="80">
        <f t="shared" si="42"/>
        <v>21.691973969631253</v>
      </c>
      <c r="F79" s="31"/>
      <c r="G79" s="121">
        <v>435</v>
      </c>
      <c r="H79" s="122">
        <v>254.23599999999999</v>
      </c>
      <c r="I79" s="77">
        <f t="shared" si="43"/>
        <v>20.053499999999985</v>
      </c>
      <c r="J79" s="80">
        <f t="shared" si="44"/>
        <v>1212.5813449023869</v>
      </c>
      <c r="K79" s="80">
        <f t="shared" si="45"/>
        <v>21.691973969631253</v>
      </c>
      <c r="L79" s="31"/>
      <c r="M79" s="121">
        <v>435</v>
      </c>
      <c r="N79" s="122">
        <v>254.07640000000001</v>
      </c>
      <c r="O79" s="77">
        <f t="shared" si="46"/>
        <v>20.310399999999987</v>
      </c>
      <c r="P79" s="80">
        <f t="shared" si="47"/>
        <v>1197.2437765873649</v>
      </c>
      <c r="Q79" s="80">
        <f t="shared" si="48"/>
        <v>21.417598865605811</v>
      </c>
      <c r="R79" s="31"/>
      <c r="S79" s="121">
        <v>435</v>
      </c>
      <c r="T79" s="122">
        <v>254.0061</v>
      </c>
      <c r="U79" s="77">
        <f t="shared" si="49"/>
        <v>20.58359999999999</v>
      </c>
      <c r="V79" s="80">
        <f t="shared" si="50"/>
        <v>1181.3531160729908</v>
      </c>
      <c r="W79" s="80">
        <f t="shared" si="51"/>
        <v>21.133329446744021</v>
      </c>
      <c r="X79" s="31"/>
      <c r="Y79" s="121">
        <v>436</v>
      </c>
      <c r="Z79" s="122">
        <v>254.0061</v>
      </c>
      <c r="AA79" s="77">
        <f t="shared" si="52"/>
        <v>20.983799999999974</v>
      </c>
      <c r="AB79" s="80">
        <f t="shared" si="53"/>
        <v>1161.4864800465134</v>
      </c>
      <c r="AC79" s="80">
        <f t="shared" si="54"/>
        <v>20.777933453426002</v>
      </c>
      <c r="AD79" s="31"/>
      <c r="AE79" s="121">
        <v>435</v>
      </c>
      <c r="AF79" s="122">
        <v>253.9169</v>
      </c>
      <c r="AG79" s="77">
        <f t="shared" si="55"/>
        <v>21.09190000000001</v>
      </c>
      <c r="AH79" s="80">
        <f t="shared" si="56"/>
        <v>1152.8833343605834</v>
      </c>
      <c r="AI79" s="80">
        <f t="shared" si="57"/>
        <v>20.624031026128506</v>
      </c>
      <c r="AJ79" s="31"/>
      <c r="AK79" s="121">
        <v>436</v>
      </c>
      <c r="AL79" s="122">
        <v>254.1386</v>
      </c>
      <c r="AM79" s="77">
        <f t="shared" si="58"/>
        <v>20.81880000000001</v>
      </c>
      <c r="AN79" s="80">
        <f t="shared" si="59"/>
        <v>1170.6918746517565</v>
      </c>
      <c r="AO79" s="80">
        <f t="shared" si="60"/>
        <v>20.942609564432139</v>
      </c>
      <c r="AP79" s="31"/>
      <c r="AQ79" s="121">
        <v>435</v>
      </c>
      <c r="AR79" s="122">
        <v>254.4117</v>
      </c>
      <c r="AS79" s="77">
        <f t="shared" si="61"/>
        <v>21.097399999999993</v>
      </c>
      <c r="AT79" s="80">
        <f t="shared" si="62"/>
        <v>1152.582782712562</v>
      </c>
      <c r="AU79" s="80">
        <f t="shared" si="63"/>
        <v>20.618654431351736</v>
      </c>
      <c r="AV79" s="31"/>
      <c r="AW79" s="34"/>
      <c r="AX79" s="35"/>
      <c r="AY79" s="36"/>
      <c r="AZ79" s="36"/>
      <c r="BA79" s="36"/>
    </row>
    <row r="80" spans="1:53" x14ac:dyDescent="0.2">
      <c r="A80" s="121">
        <v>460</v>
      </c>
      <c r="B80" s="122">
        <v>253.15430000000001</v>
      </c>
      <c r="C80" s="77">
        <f t="shared" si="40"/>
        <v>21.135199999999969</v>
      </c>
      <c r="D80" s="80">
        <f t="shared" si="41"/>
        <v>1216.6433248798232</v>
      </c>
      <c r="E80" s="80">
        <f t="shared" si="42"/>
        <v>21.764639085506676</v>
      </c>
      <c r="F80" s="31"/>
      <c r="G80" s="121">
        <v>460</v>
      </c>
      <c r="H80" s="122">
        <v>253.15430000000001</v>
      </c>
      <c r="I80" s="77">
        <f t="shared" si="43"/>
        <v>21.135199999999969</v>
      </c>
      <c r="J80" s="80">
        <f t="shared" si="44"/>
        <v>1216.6433248798232</v>
      </c>
      <c r="K80" s="80">
        <f t="shared" si="45"/>
        <v>21.764639085506676</v>
      </c>
      <c r="L80" s="31"/>
      <c r="M80" s="121">
        <v>460</v>
      </c>
      <c r="N80" s="122">
        <v>253.0975</v>
      </c>
      <c r="O80" s="77">
        <f t="shared" si="46"/>
        <v>21.289299999999997</v>
      </c>
      <c r="P80" s="80">
        <f t="shared" si="47"/>
        <v>1207.8368006463343</v>
      </c>
      <c r="Q80" s="80">
        <f t="shared" si="48"/>
        <v>21.607098401544441</v>
      </c>
      <c r="R80" s="31"/>
      <c r="S80" s="121">
        <v>460</v>
      </c>
      <c r="T80" s="122">
        <v>252.9975</v>
      </c>
      <c r="U80" s="77">
        <f t="shared" si="49"/>
        <v>21.592199999999991</v>
      </c>
      <c r="V80" s="80">
        <f t="shared" si="50"/>
        <v>1190.8930076601741</v>
      </c>
      <c r="W80" s="80">
        <f t="shared" si="51"/>
        <v>21.303989403580932</v>
      </c>
      <c r="X80" s="31"/>
      <c r="Y80" s="121">
        <v>459</v>
      </c>
      <c r="Z80" s="122">
        <v>253.0624</v>
      </c>
      <c r="AA80" s="77">
        <f t="shared" si="52"/>
        <v>21.927499999999981</v>
      </c>
      <c r="AB80" s="80">
        <f t="shared" si="53"/>
        <v>1170.13339413978</v>
      </c>
      <c r="AC80" s="80">
        <f t="shared" si="54"/>
        <v>20.932618857598925</v>
      </c>
      <c r="AD80" s="31"/>
      <c r="AE80" s="121">
        <v>460</v>
      </c>
      <c r="AF80" s="122">
        <v>253.03530000000001</v>
      </c>
      <c r="AG80" s="77">
        <f t="shared" si="55"/>
        <v>21.973500000000001</v>
      </c>
      <c r="AH80" s="80">
        <f t="shared" si="56"/>
        <v>1170.2277743645752</v>
      </c>
      <c r="AI80" s="80">
        <f t="shared" si="57"/>
        <v>20.934307233713334</v>
      </c>
      <c r="AJ80" s="31"/>
      <c r="AK80" s="121">
        <v>460</v>
      </c>
      <c r="AL80" s="122">
        <v>253.07320000000001</v>
      </c>
      <c r="AM80" s="77">
        <f t="shared" si="58"/>
        <v>21.884199999999993</v>
      </c>
      <c r="AN80" s="80">
        <f t="shared" si="59"/>
        <v>1175.0029701793992</v>
      </c>
      <c r="AO80" s="80">
        <f t="shared" si="60"/>
        <v>21.01973113022181</v>
      </c>
      <c r="AP80" s="31"/>
      <c r="AQ80" s="121">
        <v>460</v>
      </c>
      <c r="AR80" s="122">
        <v>253.3409</v>
      </c>
      <c r="AS80" s="77">
        <f t="shared" si="61"/>
        <v>22.168199999999985</v>
      </c>
      <c r="AT80" s="80">
        <f t="shared" si="62"/>
        <v>1159.9498380563157</v>
      </c>
      <c r="AU80" s="80">
        <f t="shared" si="63"/>
        <v>20.750444330166651</v>
      </c>
      <c r="AV80" s="31"/>
      <c r="AW80" s="34"/>
      <c r="AX80" s="35"/>
      <c r="AY80" s="36"/>
      <c r="AZ80" s="36"/>
      <c r="BA80" s="36"/>
    </row>
    <row r="81" spans="1:53" x14ac:dyDescent="0.2">
      <c r="A81" s="121">
        <v>484</v>
      </c>
      <c r="B81" s="122">
        <v>252.13220000000001</v>
      </c>
      <c r="C81" s="77">
        <f t="shared" si="40"/>
        <v>22.157299999999964</v>
      </c>
      <c r="D81" s="80">
        <f t="shared" si="41"/>
        <v>1221.0693541180578</v>
      </c>
      <c r="E81" s="80">
        <f t="shared" si="42"/>
        <v>21.843816710519818</v>
      </c>
      <c r="F81" s="31"/>
      <c r="G81" s="121">
        <v>484</v>
      </c>
      <c r="H81" s="122">
        <v>252.13220000000001</v>
      </c>
      <c r="I81" s="77">
        <f t="shared" si="43"/>
        <v>22.157299999999964</v>
      </c>
      <c r="J81" s="80">
        <f t="shared" si="44"/>
        <v>1221.0693541180578</v>
      </c>
      <c r="K81" s="80">
        <f t="shared" si="45"/>
        <v>21.843816710519818</v>
      </c>
      <c r="L81" s="31"/>
      <c r="M81" s="121">
        <v>484</v>
      </c>
      <c r="N81" s="122">
        <v>251.99160000000001</v>
      </c>
      <c r="O81" s="77">
        <f t="shared" si="46"/>
        <v>22.395199999999988</v>
      </c>
      <c r="P81" s="80">
        <f t="shared" si="47"/>
        <v>1208.0981638922631</v>
      </c>
      <c r="Q81" s="80">
        <f t="shared" si="48"/>
        <v>21.611773951561059</v>
      </c>
      <c r="R81" s="31"/>
      <c r="S81" s="121">
        <v>484</v>
      </c>
      <c r="T81" s="122">
        <v>252.0538</v>
      </c>
      <c r="U81" s="77">
        <f t="shared" si="49"/>
        <v>22.535899999999998</v>
      </c>
      <c r="V81" s="80">
        <f t="shared" si="50"/>
        <v>1200.5555580207579</v>
      </c>
      <c r="W81" s="80">
        <f t="shared" si="51"/>
        <v>21.476843613967048</v>
      </c>
      <c r="X81" s="31"/>
      <c r="Y81" s="121">
        <v>484</v>
      </c>
      <c r="Z81" s="122">
        <v>251.98349999999999</v>
      </c>
      <c r="AA81" s="77">
        <f t="shared" si="52"/>
        <v>23.006399999999985</v>
      </c>
      <c r="AB81" s="80">
        <f t="shared" si="53"/>
        <v>1176.0031991098135</v>
      </c>
      <c r="AC81" s="80">
        <f t="shared" si="54"/>
        <v>21.037624313234591</v>
      </c>
      <c r="AD81" s="31"/>
      <c r="AE81" s="121">
        <v>484</v>
      </c>
      <c r="AF81" s="122">
        <v>252.0429</v>
      </c>
      <c r="AG81" s="77">
        <f t="shared" si="55"/>
        <v>22.965900000000005</v>
      </c>
      <c r="AH81" s="80">
        <f t="shared" si="56"/>
        <v>1178.0770620789951</v>
      </c>
      <c r="AI81" s="80">
        <f t="shared" si="57"/>
        <v>21.074723829677911</v>
      </c>
      <c r="AJ81" s="31"/>
      <c r="AK81" s="121">
        <v>484</v>
      </c>
      <c r="AL81" s="122">
        <v>252.03489999999999</v>
      </c>
      <c r="AM81" s="77">
        <f t="shared" si="58"/>
        <v>22.922500000000014</v>
      </c>
      <c r="AN81" s="80">
        <f t="shared" si="59"/>
        <v>1180.3075580761254</v>
      </c>
      <c r="AO81" s="80">
        <f t="shared" si="60"/>
        <v>21.11462536808811</v>
      </c>
      <c r="AP81" s="31"/>
      <c r="AQ81" s="121">
        <v>484</v>
      </c>
      <c r="AR81" s="122">
        <v>252.66489999999999</v>
      </c>
      <c r="AS81" s="77">
        <f t="shared" si="61"/>
        <v>22.844200000000001</v>
      </c>
      <c r="AT81" s="80">
        <f t="shared" si="62"/>
        <v>1184.3531399655053</v>
      </c>
      <c r="AU81" s="80">
        <f t="shared" si="63"/>
        <v>21.186997137128898</v>
      </c>
      <c r="AV81" s="31"/>
      <c r="AW81" s="34"/>
      <c r="AX81" s="35"/>
      <c r="AY81" s="36"/>
      <c r="AZ81" s="36"/>
      <c r="BA81" s="36"/>
    </row>
    <row r="82" spans="1:53" x14ac:dyDescent="0.2">
      <c r="A82" s="123"/>
      <c r="B82" s="124"/>
      <c r="C82" s="78"/>
      <c r="D82" s="78"/>
      <c r="E82" s="78"/>
      <c r="F82" s="31"/>
      <c r="G82" s="123"/>
      <c r="H82" s="124"/>
      <c r="I82" s="78"/>
      <c r="J82" s="78"/>
      <c r="K82" s="78"/>
      <c r="L82" s="31"/>
      <c r="M82" s="123"/>
      <c r="N82" s="124"/>
      <c r="O82" s="78"/>
      <c r="P82" s="78"/>
      <c r="Q82" s="78"/>
      <c r="R82" s="31"/>
      <c r="S82" s="123"/>
      <c r="T82" s="124"/>
      <c r="U82" s="78"/>
      <c r="V82" s="78"/>
      <c r="W82" s="78"/>
      <c r="X82" s="31"/>
      <c r="Y82" s="123"/>
      <c r="Z82" s="124"/>
      <c r="AA82" s="78"/>
      <c r="AB82" s="78"/>
      <c r="AC82" s="78"/>
      <c r="AD82" s="31"/>
      <c r="AE82" s="123"/>
      <c r="AF82" s="124"/>
      <c r="AG82" s="78"/>
      <c r="AH82" s="78"/>
      <c r="AI82" s="78"/>
      <c r="AJ82" s="31"/>
      <c r="AK82" s="123"/>
      <c r="AL82" s="124"/>
      <c r="AM82" s="78"/>
      <c r="AN82" s="78"/>
      <c r="AO82" s="78"/>
      <c r="AP82" s="31"/>
      <c r="AQ82" s="123"/>
      <c r="AR82" s="124"/>
      <c r="AS82" s="78"/>
      <c r="AT82" s="78"/>
      <c r="AU82" s="78"/>
      <c r="AV82" s="31"/>
      <c r="AW82" s="34"/>
      <c r="AX82" s="37"/>
      <c r="AY82" s="36"/>
      <c r="AZ82" s="36"/>
      <c r="BA82" s="36"/>
    </row>
    <row r="83" spans="1:53" x14ac:dyDescent="0.2">
      <c r="A83" s="38" t="s">
        <v>22</v>
      </c>
      <c r="B83" s="38"/>
      <c r="C83" s="38"/>
      <c r="D83" s="39">
        <f>TRIMMEAN(E65:E81,0.4)</f>
        <v>20.480767639461607</v>
      </c>
      <c r="E83" s="38"/>
      <c r="F83" s="38"/>
      <c r="G83" s="38" t="s">
        <v>22</v>
      </c>
      <c r="H83" s="38"/>
      <c r="I83" s="38"/>
      <c r="J83" s="39">
        <f>TRIMMEAN(K65:K81,0.4)</f>
        <v>20.480767639461607</v>
      </c>
      <c r="K83" s="38"/>
      <c r="L83" s="38"/>
      <c r="M83" s="38" t="s">
        <v>22</v>
      </c>
      <c r="N83" s="38"/>
      <c r="O83" s="38"/>
      <c r="P83" s="39">
        <f>TRIMMEAN(Q65:Q81,0.4)</f>
        <v>20.301096903065268</v>
      </c>
      <c r="Q83" s="38"/>
      <c r="R83" s="38"/>
      <c r="S83" s="38" t="s">
        <v>22</v>
      </c>
      <c r="T83" s="38"/>
      <c r="U83" s="38"/>
      <c r="V83" s="39">
        <f>TRIMMEAN(W65:W81,0.4)</f>
        <v>20.021376742141133</v>
      </c>
      <c r="W83" s="38"/>
      <c r="X83" s="38"/>
      <c r="Y83" s="38" t="s">
        <v>22</v>
      </c>
      <c r="Z83" s="38"/>
      <c r="AA83" s="38"/>
      <c r="AB83" s="39">
        <f>TRIMMEAN(AC65:AC81,0.4)</f>
        <v>19.57673276054949</v>
      </c>
      <c r="AC83" s="38"/>
      <c r="AD83" s="38"/>
      <c r="AE83" s="38" t="s">
        <v>22</v>
      </c>
      <c r="AF83" s="38"/>
      <c r="AG83" s="38"/>
      <c r="AH83" s="39">
        <f>TRIMMEAN(AI65:AI81,0.4)</f>
        <v>19.423114733102217</v>
      </c>
      <c r="AI83" s="38"/>
      <c r="AJ83" s="38"/>
      <c r="AK83" s="38" t="s">
        <v>22</v>
      </c>
      <c r="AL83" s="38"/>
      <c r="AM83" s="38"/>
      <c r="AN83" s="39">
        <f>TRIMMEAN(AO65:AO81,0.4)</f>
        <v>19.728078958964399</v>
      </c>
      <c r="AO83" s="38"/>
      <c r="AP83" s="38"/>
      <c r="AQ83" s="38" t="s">
        <v>22</v>
      </c>
      <c r="AR83" s="38"/>
      <c r="AS83" s="38"/>
      <c r="AT83" s="39">
        <f>TRIMMEAN(AU65:AU81,0.4)</f>
        <v>19.443365349654702</v>
      </c>
      <c r="AU83" s="38"/>
      <c r="AV83" s="38"/>
      <c r="AW83" s="41"/>
      <c r="AX83" s="41"/>
      <c r="AY83" s="41"/>
      <c r="AZ83" s="42"/>
      <c r="BA83" s="41"/>
    </row>
    <row r="84" spans="1:53" x14ac:dyDescent="0.2">
      <c r="A84" s="38"/>
      <c r="B84" s="38"/>
      <c r="C84" s="38"/>
      <c r="D84" s="39"/>
      <c r="E84" s="38"/>
      <c r="F84" s="38"/>
      <c r="G84" s="38"/>
      <c r="H84" s="38"/>
      <c r="I84" s="38"/>
      <c r="J84" s="39"/>
      <c r="K84" s="38"/>
      <c r="L84" s="38"/>
      <c r="M84" s="38"/>
      <c r="N84" s="38"/>
      <c r="O84" s="38"/>
      <c r="P84" s="39"/>
      <c r="Q84" s="38"/>
      <c r="R84" s="38"/>
      <c r="S84" s="38"/>
      <c r="T84" s="38"/>
      <c r="U84" s="38"/>
      <c r="V84" s="39"/>
      <c r="W84" s="38"/>
      <c r="X84" s="38"/>
      <c r="Y84" s="38"/>
      <c r="Z84" s="38"/>
      <c r="AA84" s="38"/>
      <c r="AB84" s="39"/>
      <c r="AC84" s="38"/>
      <c r="AD84" s="38"/>
      <c r="AE84" s="38"/>
      <c r="AF84" s="38"/>
      <c r="AG84" s="38"/>
      <c r="AH84" s="39"/>
      <c r="AI84" s="38"/>
      <c r="AJ84" s="38"/>
      <c r="AK84" s="38"/>
      <c r="AL84" s="38"/>
      <c r="AM84" s="38"/>
      <c r="AN84" s="39"/>
      <c r="AO84" s="38"/>
      <c r="AP84" s="38"/>
      <c r="AQ84" s="38"/>
      <c r="AR84" s="38"/>
      <c r="AS84" s="38"/>
      <c r="AT84" s="39"/>
      <c r="AU84" s="38"/>
      <c r="AV84" s="38"/>
      <c r="AW84" s="41"/>
      <c r="AX84" s="41"/>
      <c r="AY84" s="41"/>
      <c r="AZ84" s="42"/>
      <c r="BA84" s="41"/>
    </row>
    <row r="85" spans="1:53" s="94" customFormat="1" ht="15" x14ac:dyDescent="0.25">
      <c r="A85" s="98" t="s">
        <v>17</v>
      </c>
      <c r="B85" s="109" t="s">
        <v>25</v>
      </c>
      <c r="D85" s="98" t="s">
        <v>16</v>
      </c>
      <c r="E85" s="109" t="s">
        <v>3</v>
      </c>
      <c r="F85" s="96"/>
      <c r="G85" s="98" t="s">
        <v>17</v>
      </c>
      <c r="H85" s="109" t="s">
        <v>25</v>
      </c>
      <c r="J85" s="98" t="s">
        <v>16</v>
      </c>
      <c r="K85" s="109" t="s">
        <v>53</v>
      </c>
      <c r="M85" s="98" t="s">
        <v>17</v>
      </c>
      <c r="N85" s="109" t="s">
        <v>25</v>
      </c>
      <c r="P85" s="98" t="s">
        <v>16</v>
      </c>
      <c r="Q85" s="109" t="s">
        <v>54</v>
      </c>
      <c r="S85" s="98" t="s">
        <v>17</v>
      </c>
      <c r="T85" s="109" t="s">
        <v>25</v>
      </c>
      <c r="V85" s="98" t="s">
        <v>16</v>
      </c>
      <c r="W85" s="109" t="s">
        <v>55</v>
      </c>
      <c r="Y85" s="98" t="s">
        <v>17</v>
      </c>
      <c r="Z85" s="109" t="s">
        <v>25</v>
      </c>
      <c r="AB85" s="98" t="s">
        <v>16</v>
      </c>
      <c r="AC85" s="109" t="s">
        <v>56</v>
      </c>
      <c r="AE85" s="98" t="s">
        <v>17</v>
      </c>
      <c r="AF85" s="109" t="s">
        <v>25</v>
      </c>
      <c r="AH85" s="98" t="s">
        <v>16</v>
      </c>
      <c r="AI85" s="109" t="s">
        <v>57</v>
      </c>
      <c r="AK85" s="98" t="s">
        <v>17</v>
      </c>
      <c r="AL85" s="109" t="s">
        <v>25</v>
      </c>
      <c r="AN85" s="98" t="s">
        <v>16</v>
      </c>
      <c r="AO85" s="109" t="s">
        <v>58</v>
      </c>
      <c r="AQ85" s="98" t="s">
        <v>17</v>
      </c>
      <c r="AR85" s="109" t="s">
        <v>25</v>
      </c>
      <c r="AT85" s="98" t="s">
        <v>16</v>
      </c>
      <c r="AU85" s="109" t="s">
        <v>59</v>
      </c>
    </row>
    <row r="86" spans="1:53" s="94" customFormat="1" ht="15" x14ac:dyDescent="0.25">
      <c r="A86" s="98" t="s">
        <v>19</v>
      </c>
      <c r="B86" s="97" t="s">
        <v>20</v>
      </c>
      <c r="C86" s="98" t="s">
        <v>21</v>
      </c>
      <c r="D86" s="152" t="s">
        <v>45</v>
      </c>
      <c r="E86" s="152"/>
      <c r="F86" s="99"/>
      <c r="G86" s="98" t="s">
        <v>19</v>
      </c>
      <c r="H86" s="97" t="s">
        <v>20</v>
      </c>
      <c r="I86" s="98" t="s">
        <v>21</v>
      </c>
      <c r="J86" s="152" t="s">
        <v>45</v>
      </c>
      <c r="K86" s="152"/>
      <c r="L86" s="100"/>
      <c r="M86" s="98" t="s">
        <v>19</v>
      </c>
      <c r="N86" s="97" t="s">
        <v>20</v>
      </c>
      <c r="O86" s="98" t="s">
        <v>21</v>
      </c>
      <c r="P86" s="152" t="s">
        <v>45</v>
      </c>
      <c r="Q86" s="152"/>
      <c r="R86" s="100"/>
      <c r="S86" s="98" t="s">
        <v>19</v>
      </c>
      <c r="T86" s="97" t="s">
        <v>20</v>
      </c>
      <c r="U86" s="98" t="s">
        <v>21</v>
      </c>
      <c r="V86" s="152" t="s">
        <v>45</v>
      </c>
      <c r="W86" s="152"/>
      <c r="X86" s="100"/>
      <c r="Y86" s="98" t="s">
        <v>19</v>
      </c>
      <c r="Z86" s="97" t="s">
        <v>20</v>
      </c>
      <c r="AA86" s="98" t="s">
        <v>21</v>
      </c>
      <c r="AB86" s="152" t="s">
        <v>45</v>
      </c>
      <c r="AC86" s="152"/>
      <c r="AD86" s="100"/>
      <c r="AE86" s="98" t="s">
        <v>19</v>
      </c>
      <c r="AF86" s="97" t="s">
        <v>20</v>
      </c>
      <c r="AG86" s="98" t="s">
        <v>21</v>
      </c>
      <c r="AH86" s="152" t="s">
        <v>45</v>
      </c>
      <c r="AI86" s="152"/>
      <c r="AJ86" s="100"/>
      <c r="AK86" s="98" t="s">
        <v>19</v>
      </c>
      <c r="AL86" s="97" t="s">
        <v>20</v>
      </c>
      <c r="AM86" s="98" t="s">
        <v>21</v>
      </c>
      <c r="AN86" s="152" t="s">
        <v>45</v>
      </c>
      <c r="AO86" s="152"/>
      <c r="AP86" s="100"/>
      <c r="AQ86" s="98" t="s">
        <v>19</v>
      </c>
      <c r="AR86" s="97" t="s">
        <v>20</v>
      </c>
      <c r="AS86" s="98" t="s">
        <v>21</v>
      </c>
      <c r="AT86" s="152" t="s">
        <v>45</v>
      </c>
      <c r="AU86" s="152"/>
      <c r="AV86" s="100"/>
    </row>
    <row r="87" spans="1:53" s="94" customFormat="1" ht="17.25" x14ac:dyDescent="0.25">
      <c r="A87" s="102" t="s">
        <v>46</v>
      </c>
      <c r="B87" s="101" t="s">
        <v>43</v>
      </c>
      <c r="C87" s="102" t="s">
        <v>43</v>
      </c>
      <c r="D87" s="102" t="s">
        <v>47</v>
      </c>
      <c r="E87" s="102" t="s">
        <v>48</v>
      </c>
      <c r="F87" s="99"/>
      <c r="G87" s="102" t="s">
        <v>46</v>
      </c>
      <c r="H87" s="101" t="s">
        <v>43</v>
      </c>
      <c r="I87" s="102" t="s">
        <v>43</v>
      </c>
      <c r="J87" s="102" t="s">
        <v>47</v>
      </c>
      <c r="K87" s="102" t="s">
        <v>48</v>
      </c>
      <c r="L87" s="100"/>
      <c r="M87" s="102" t="s">
        <v>46</v>
      </c>
      <c r="N87" s="101" t="s">
        <v>43</v>
      </c>
      <c r="O87" s="102" t="s">
        <v>43</v>
      </c>
      <c r="P87" s="102" t="s">
        <v>47</v>
      </c>
      <c r="Q87" s="102" t="s">
        <v>48</v>
      </c>
      <c r="R87" s="100"/>
      <c r="S87" s="102" t="s">
        <v>46</v>
      </c>
      <c r="T87" s="101" t="s">
        <v>43</v>
      </c>
      <c r="U87" s="102" t="s">
        <v>43</v>
      </c>
      <c r="V87" s="102" t="s">
        <v>47</v>
      </c>
      <c r="W87" s="102" t="s">
        <v>48</v>
      </c>
      <c r="X87" s="100"/>
      <c r="Y87" s="102" t="s">
        <v>46</v>
      </c>
      <c r="Z87" s="101" t="s">
        <v>43</v>
      </c>
      <c r="AA87" s="102" t="s">
        <v>43</v>
      </c>
      <c r="AB87" s="102" t="s">
        <v>47</v>
      </c>
      <c r="AC87" s="102" t="s">
        <v>48</v>
      </c>
      <c r="AD87" s="100"/>
      <c r="AE87" s="102" t="s">
        <v>46</v>
      </c>
      <c r="AF87" s="101" t="s">
        <v>43</v>
      </c>
      <c r="AG87" s="102" t="s">
        <v>43</v>
      </c>
      <c r="AH87" s="102" t="s">
        <v>47</v>
      </c>
      <c r="AI87" s="102" t="s">
        <v>48</v>
      </c>
      <c r="AJ87" s="100"/>
      <c r="AK87" s="102" t="s">
        <v>46</v>
      </c>
      <c r="AL87" s="101" t="s">
        <v>43</v>
      </c>
      <c r="AM87" s="102" t="s">
        <v>43</v>
      </c>
      <c r="AN87" s="102" t="s">
        <v>47</v>
      </c>
      <c r="AO87" s="102" t="s">
        <v>48</v>
      </c>
      <c r="AP87" s="100"/>
      <c r="AQ87" s="102" t="s">
        <v>46</v>
      </c>
      <c r="AR87" s="101" t="s">
        <v>43</v>
      </c>
      <c r="AS87" s="102" t="s">
        <v>43</v>
      </c>
      <c r="AT87" s="102" t="s">
        <v>47</v>
      </c>
      <c r="AU87" s="102" t="s">
        <v>48</v>
      </c>
      <c r="AV87" s="100"/>
    </row>
    <row r="88" spans="1:53" x14ac:dyDescent="0.2">
      <c r="A88" s="119">
        <v>0</v>
      </c>
      <c r="B88" s="120">
        <v>273.90820000000002</v>
      </c>
      <c r="C88" s="76">
        <v>0</v>
      </c>
      <c r="D88" s="79">
        <v>0</v>
      </c>
      <c r="E88" s="79">
        <v>0</v>
      </c>
      <c r="F88" s="31"/>
      <c r="G88" s="119">
        <v>0</v>
      </c>
      <c r="H88" s="120">
        <v>273.95420000000001</v>
      </c>
      <c r="I88" s="76">
        <v>0</v>
      </c>
      <c r="J88" s="79">
        <v>0</v>
      </c>
      <c r="K88" s="79">
        <v>0</v>
      </c>
      <c r="L88" s="31"/>
      <c r="M88" s="119">
        <v>0</v>
      </c>
      <c r="N88" s="120">
        <v>274.14350000000002</v>
      </c>
      <c r="O88" s="76">
        <v>0</v>
      </c>
      <c r="P88" s="79">
        <v>0</v>
      </c>
      <c r="Q88" s="79">
        <v>0</v>
      </c>
      <c r="R88" s="31"/>
      <c r="S88" s="119">
        <v>0</v>
      </c>
      <c r="T88" s="120">
        <v>274.26249999999999</v>
      </c>
      <c r="U88" s="76">
        <v>0</v>
      </c>
      <c r="V88" s="79">
        <v>0</v>
      </c>
      <c r="W88" s="79">
        <v>0</v>
      </c>
      <c r="X88" s="31"/>
      <c r="Y88" s="119">
        <v>0</v>
      </c>
      <c r="Z88" s="120">
        <v>274.68430000000001</v>
      </c>
      <c r="AA88" s="76">
        <v>0</v>
      </c>
      <c r="AB88" s="79">
        <v>0</v>
      </c>
      <c r="AC88" s="79">
        <v>0</v>
      </c>
      <c r="AD88" s="31"/>
      <c r="AE88" s="119">
        <v>0</v>
      </c>
      <c r="AF88" s="120">
        <v>274.73840000000001</v>
      </c>
      <c r="AG88" s="76">
        <v>0</v>
      </c>
      <c r="AH88" s="79">
        <v>0</v>
      </c>
      <c r="AI88" s="79">
        <v>0</v>
      </c>
      <c r="AJ88" s="31"/>
      <c r="AK88" s="119">
        <v>0</v>
      </c>
      <c r="AL88" s="120">
        <v>275.38200000000001</v>
      </c>
      <c r="AM88" s="76">
        <v>0</v>
      </c>
      <c r="AN88" s="79">
        <v>0</v>
      </c>
      <c r="AO88" s="79">
        <v>0</v>
      </c>
      <c r="AP88" s="31"/>
      <c r="AQ88" s="119">
        <v>0</v>
      </c>
      <c r="AR88" s="120">
        <v>275.44139999999999</v>
      </c>
      <c r="AS88" s="76">
        <v>0</v>
      </c>
      <c r="AT88" s="79">
        <v>0</v>
      </c>
      <c r="AU88" s="79">
        <v>0</v>
      </c>
      <c r="AV88" s="31"/>
      <c r="AW88" s="34"/>
      <c r="AX88" s="35"/>
      <c r="AY88" s="36"/>
      <c r="AZ88" s="36"/>
      <c r="BA88" s="36"/>
    </row>
    <row r="89" spans="1:53" x14ac:dyDescent="0.2">
      <c r="A89" s="121">
        <v>29</v>
      </c>
      <c r="B89" s="122">
        <v>271.97210000000001</v>
      </c>
      <c r="C89" s="77">
        <f>B$88-B89</f>
        <v>1.9361000000000104</v>
      </c>
      <c r="D89" s="80">
        <f>E89*55.9</f>
        <v>837.30179226279188</v>
      </c>
      <c r="E89" s="80">
        <f>A89/C89</f>
        <v>14.978565156758352</v>
      </c>
      <c r="F89" s="31"/>
      <c r="G89" s="121">
        <v>29</v>
      </c>
      <c r="H89" s="122">
        <v>272.00729999999999</v>
      </c>
      <c r="I89" s="77">
        <f>H$88-H89</f>
        <v>1.9469000000000278</v>
      </c>
      <c r="J89" s="80">
        <f>K89*55.9</f>
        <v>832.65704453232149</v>
      </c>
      <c r="K89" s="80">
        <f>G89/I89</f>
        <v>14.895474857465501</v>
      </c>
      <c r="L89" s="31"/>
      <c r="M89" s="121">
        <v>30</v>
      </c>
      <c r="N89" s="122">
        <v>272.20190000000002</v>
      </c>
      <c r="O89" s="77">
        <f>N$88-N89</f>
        <v>1.941599999999994</v>
      </c>
      <c r="P89" s="80">
        <f>Q89*55.9</f>
        <v>863.72064276885305</v>
      </c>
      <c r="Q89" s="80">
        <f>M89/O89</f>
        <v>15.45117428924603</v>
      </c>
      <c r="R89" s="31"/>
      <c r="S89" s="121">
        <v>29</v>
      </c>
      <c r="T89" s="122">
        <v>272.5643</v>
      </c>
      <c r="U89" s="77">
        <f>T$88-T89</f>
        <v>1.6981999999999857</v>
      </c>
      <c r="V89" s="80">
        <f>W89*55.9</f>
        <v>954.59898716288626</v>
      </c>
      <c r="W89" s="80">
        <f>S89/U89</f>
        <v>17.076904958191168</v>
      </c>
      <c r="X89" s="31"/>
      <c r="Y89" s="121">
        <v>30</v>
      </c>
      <c r="Z89" s="122">
        <v>272.80220000000003</v>
      </c>
      <c r="AA89" s="77">
        <f>Z$88-Z89</f>
        <v>1.8820999999999799</v>
      </c>
      <c r="AB89" s="80">
        <f>AC89*55.9</f>
        <v>891.02598161628919</v>
      </c>
      <c r="AC89" s="80">
        <f>Y89/AA89</f>
        <v>15.939641889379056</v>
      </c>
      <c r="AD89" s="31"/>
      <c r="AE89" s="121">
        <v>29</v>
      </c>
      <c r="AF89" s="122">
        <v>273.24029999999999</v>
      </c>
      <c r="AG89" s="77">
        <f>AF$88-AF89</f>
        <v>1.4981000000000222</v>
      </c>
      <c r="AH89" s="80">
        <f>AI89*55.9</f>
        <v>1082.1039983979547</v>
      </c>
      <c r="AI89" s="80">
        <f>AE89/AG89</f>
        <v>19.357853280822088</v>
      </c>
      <c r="AJ89" s="31"/>
      <c r="AK89" s="121">
        <v>30</v>
      </c>
      <c r="AL89" s="122">
        <v>273.37009999999998</v>
      </c>
      <c r="AM89" s="77">
        <f>AL$88-AL89</f>
        <v>2.0119000000000256</v>
      </c>
      <c r="AN89" s="80">
        <f>AO89*55.9</f>
        <v>833.54043441521878</v>
      </c>
      <c r="AO89" s="80">
        <f>AK89/AM89</f>
        <v>14.911277896515543</v>
      </c>
      <c r="AP89" s="31"/>
      <c r="AQ89" s="121">
        <v>29</v>
      </c>
      <c r="AR89" s="122">
        <v>273.28629999999998</v>
      </c>
      <c r="AS89" s="77">
        <f>AR$88-AR89</f>
        <v>2.1551000000000045</v>
      </c>
      <c r="AT89" s="80">
        <f>AU89*55.9</f>
        <v>752.21567444665982</v>
      </c>
      <c r="AU89" s="80">
        <f>AQ89/AS89</f>
        <v>13.456452136791768</v>
      </c>
      <c r="AV89" s="31"/>
      <c r="AW89" s="34"/>
      <c r="AX89" s="35"/>
      <c r="AY89" s="36"/>
      <c r="AZ89" s="36"/>
      <c r="BA89" s="36"/>
    </row>
    <row r="90" spans="1:53" x14ac:dyDescent="0.2">
      <c r="A90" s="121">
        <v>53</v>
      </c>
      <c r="B90" s="122">
        <v>270.98779999999999</v>
      </c>
      <c r="C90" s="77">
        <f t="shared" ref="C90:C108" si="64">B$88-B90</f>
        <v>2.9204000000000292</v>
      </c>
      <c r="D90" s="80">
        <f t="shared" ref="D90:D108" si="65">E90*55.9</f>
        <v>1014.4843172168095</v>
      </c>
      <c r="E90" s="80">
        <f t="shared" ref="E90:E108" si="66">A90/C90</f>
        <v>18.148198876866001</v>
      </c>
      <c r="F90" s="31"/>
      <c r="G90" s="121">
        <v>53</v>
      </c>
      <c r="H90" s="122">
        <v>270.76609999999999</v>
      </c>
      <c r="I90" s="77">
        <f t="shared" ref="I90:I108" si="67">H$88-H90</f>
        <v>3.1881000000000199</v>
      </c>
      <c r="J90" s="80">
        <f t="shared" ref="J90:J108" si="68">K90*55.9</f>
        <v>929.2995828236194</v>
      </c>
      <c r="K90" s="80">
        <f t="shared" ref="K90:K108" si="69">G90/I90</f>
        <v>16.624321696308041</v>
      </c>
      <c r="L90" s="31"/>
      <c r="M90" s="121">
        <v>53</v>
      </c>
      <c r="N90" s="122">
        <v>271.02569999999997</v>
      </c>
      <c r="O90" s="77">
        <f t="shared" ref="O90:O108" si="70">N$88-N90</f>
        <v>3.1178000000000452</v>
      </c>
      <c r="P90" s="80">
        <f t="shared" ref="P90:P108" si="71">Q90*55.9</f>
        <v>950.25338379625271</v>
      </c>
      <c r="Q90" s="80">
        <f t="shared" ref="Q90:Q108" si="72">M90/O90</f>
        <v>16.999166078644951</v>
      </c>
      <c r="R90" s="31"/>
      <c r="S90" s="121">
        <v>53</v>
      </c>
      <c r="T90" s="122">
        <v>270.93639999999999</v>
      </c>
      <c r="U90" s="77">
        <f t="shared" ref="U90:U108" si="73">T$88-T90</f>
        <v>3.3260999999999967</v>
      </c>
      <c r="V90" s="80">
        <f t="shared" ref="V90:V108" si="74">W90*55.9</f>
        <v>890.74291211929972</v>
      </c>
      <c r="W90" s="80">
        <f t="shared" ref="W90:W108" si="75">S90/U90</f>
        <v>15.934578034334521</v>
      </c>
      <c r="X90" s="31"/>
      <c r="Y90" s="121">
        <v>54</v>
      </c>
      <c r="Z90" s="122">
        <v>271.26900000000001</v>
      </c>
      <c r="AA90" s="77">
        <f t="shared" ref="AA90:AA108" si="76">Z$88-Z90</f>
        <v>3.415300000000002</v>
      </c>
      <c r="AB90" s="80">
        <f t="shared" ref="AB90:AB108" si="77">AC90*55.9</f>
        <v>883.84622141539489</v>
      </c>
      <c r="AC90" s="80">
        <f t="shared" ref="AC90:AC108" si="78">Y90/AA90</f>
        <v>15.811202529792396</v>
      </c>
      <c r="AD90" s="31"/>
      <c r="AE90" s="121">
        <v>53</v>
      </c>
      <c r="AF90" s="122">
        <v>270.9932</v>
      </c>
      <c r="AG90" s="77">
        <f t="shared" ref="AG90:AG108" si="79">AF$88-AF90</f>
        <v>3.7452000000000112</v>
      </c>
      <c r="AH90" s="80">
        <f t="shared" ref="AH90:AH108" si="80">AI90*55.9</f>
        <v>791.06589768236438</v>
      </c>
      <c r="AI90" s="80">
        <f t="shared" ref="AI90:AI108" si="81">AE90/AG90</f>
        <v>14.151447185731026</v>
      </c>
      <c r="AJ90" s="31"/>
      <c r="AK90" s="121">
        <v>53</v>
      </c>
      <c r="AL90" s="122">
        <v>271.5908</v>
      </c>
      <c r="AM90" s="77">
        <f t="shared" ref="AM90:AM108" si="82">AL$88-AL90</f>
        <v>3.7912000000000035</v>
      </c>
      <c r="AN90" s="80">
        <f t="shared" ref="AN90:AN108" si="83">AO90*55.9</f>
        <v>781.46760920025247</v>
      </c>
      <c r="AO90" s="80">
        <f t="shared" ref="AO90:AO108" si="84">AK90/AM90</f>
        <v>13.979742561721869</v>
      </c>
      <c r="AP90" s="31"/>
      <c r="AQ90" s="121">
        <v>52</v>
      </c>
      <c r="AR90" s="122">
        <v>271.72329999999999</v>
      </c>
      <c r="AS90" s="77">
        <f t="shared" ref="AS90:AS108" si="85">AR$88-AR90</f>
        <v>3.7180999999999926</v>
      </c>
      <c r="AT90" s="80">
        <f t="shared" ref="AT90:AT108" si="86">AU90*55.9</f>
        <v>781.79715446061311</v>
      </c>
      <c r="AU90" s="80">
        <f t="shared" ref="AU90:AU108" si="87">AQ90/AS90</f>
        <v>13.985637825771255</v>
      </c>
      <c r="AV90" s="31"/>
      <c r="AW90" s="34"/>
      <c r="AX90" s="35"/>
      <c r="AY90" s="36"/>
      <c r="AZ90" s="36"/>
      <c r="BA90" s="36"/>
    </row>
    <row r="91" spans="1:53" x14ac:dyDescent="0.2">
      <c r="A91" s="121">
        <v>79</v>
      </c>
      <c r="B91" s="122">
        <v>269.49250000000001</v>
      </c>
      <c r="C91" s="77">
        <f t="shared" si="64"/>
        <v>4.4157000000000153</v>
      </c>
      <c r="D91" s="80">
        <f t="shared" si="65"/>
        <v>1000.0905858640725</v>
      </c>
      <c r="E91" s="80">
        <f t="shared" si="66"/>
        <v>17.890708154992353</v>
      </c>
      <c r="F91" s="31"/>
      <c r="G91" s="121">
        <v>79</v>
      </c>
      <c r="H91" s="122">
        <v>269.36259999999999</v>
      </c>
      <c r="I91" s="77">
        <f t="shared" si="67"/>
        <v>4.5916000000000281</v>
      </c>
      <c r="J91" s="80">
        <f t="shared" si="68"/>
        <v>961.77802944506777</v>
      </c>
      <c r="K91" s="80">
        <f t="shared" si="69"/>
        <v>17.205331474867045</v>
      </c>
      <c r="L91" s="31"/>
      <c r="M91" s="121">
        <v>79</v>
      </c>
      <c r="N91" s="122">
        <v>269.7439</v>
      </c>
      <c r="O91" s="77">
        <f t="shared" si="70"/>
        <v>4.3996000000000208</v>
      </c>
      <c r="P91" s="80">
        <f t="shared" si="71"/>
        <v>1003.7503409400806</v>
      </c>
      <c r="Q91" s="80">
        <f t="shared" si="72"/>
        <v>17.956177834348491</v>
      </c>
      <c r="R91" s="31"/>
      <c r="S91" s="121">
        <v>80</v>
      </c>
      <c r="T91" s="122">
        <v>269.44650000000001</v>
      </c>
      <c r="U91" s="77">
        <f t="shared" si="73"/>
        <v>4.8159999999999741</v>
      </c>
      <c r="V91" s="80">
        <f t="shared" si="74"/>
        <v>928.57142857143344</v>
      </c>
      <c r="W91" s="80">
        <f t="shared" si="75"/>
        <v>16.611295681063211</v>
      </c>
      <c r="X91" s="31"/>
      <c r="Y91" s="121">
        <v>80</v>
      </c>
      <c r="Z91" s="122">
        <v>269.63850000000002</v>
      </c>
      <c r="AA91" s="77">
        <f t="shared" si="76"/>
        <v>5.0457999999999856</v>
      </c>
      <c r="AB91" s="80">
        <f t="shared" si="77"/>
        <v>886.28165999445332</v>
      </c>
      <c r="AC91" s="80">
        <f t="shared" si="78"/>
        <v>15.854770304015267</v>
      </c>
      <c r="AD91" s="31"/>
      <c r="AE91" s="121">
        <v>79</v>
      </c>
      <c r="AF91" s="122">
        <v>269.5573</v>
      </c>
      <c r="AG91" s="77">
        <f t="shared" si="79"/>
        <v>5.1811000000000149</v>
      </c>
      <c r="AH91" s="80">
        <f t="shared" si="80"/>
        <v>852.34795699754625</v>
      </c>
      <c r="AI91" s="80">
        <f t="shared" si="81"/>
        <v>15.247727316592957</v>
      </c>
      <c r="AJ91" s="31"/>
      <c r="AK91" s="121">
        <v>79</v>
      </c>
      <c r="AL91" s="122">
        <v>269.96300000000002</v>
      </c>
      <c r="AM91" s="77">
        <f t="shared" si="82"/>
        <v>5.4189999999999827</v>
      </c>
      <c r="AN91" s="80">
        <f t="shared" si="83"/>
        <v>814.92895368149357</v>
      </c>
      <c r="AO91" s="80">
        <f t="shared" si="84"/>
        <v>14.578335486252122</v>
      </c>
      <c r="AP91" s="31"/>
      <c r="AQ91" s="121">
        <v>79</v>
      </c>
      <c r="AR91" s="122">
        <v>270.13600000000002</v>
      </c>
      <c r="AS91" s="77">
        <f t="shared" si="85"/>
        <v>5.3053999999999633</v>
      </c>
      <c r="AT91" s="80">
        <f t="shared" si="86"/>
        <v>832.37833151129621</v>
      </c>
      <c r="AU91" s="80">
        <f t="shared" si="87"/>
        <v>14.890488935801363</v>
      </c>
      <c r="AV91" s="31"/>
      <c r="AW91" s="34"/>
      <c r="AX91" s="35"/>
      <c r="AY91" s="36"/>
      <c r="AZ91" s="36"/>
      <c r="BA91" s="36"/>
    </row>
    <row r="92" spans="1:53" x14ac:dyDescent="0.2">
      <c r="A92" s="121">
        <v>107</v>
      </c>
      <c r="B92" s="122">
        <v>267.76990000000001</v>
      </c>
      <c r="C92" s="77">
        <f t="shared" si="64"/>
        <v>6.1383000000000152</v>
      </c>
      <c r="D92" s="80">
        <f t="shared" si="65"/>
        <v>974.42288581528851</v>
      </c>
      <c r="E92" s="80">
        <f t="shared" si="66"/>
        <v>17.431536418878149</v>
      </c>
      <c r="F92" s="31"/>
      <c r="G92" s="121">
        <v>107</v>
      </c>
      <c r="H92" s="122">
        <v>267.75099999999998</v>
      </c>
      <c r="I92" s="77">
        <f t="shared" si="67"/>
        <v>6.203200000000038</v>
      </c>
      <c r="J92" s="80">
        <f t="shared" si="68"/>
        <v>964.22814031467021</v>
      </c>
      <c r="K92" s="80">
        <f t="shared" si="69"/>
        <v>17.249161722981579</v>
      </c>
      <c r="L92" s="31"/>
      <c r="M92" s="121">
        <v>107</v>
      </c>
      <c r="N92" s="122">
        <v>267.66719999999998</v>
      </c>
      <c r="O92" s="77">
        <f t="shared" si="70"/>
        <v>6.4763000000000375</v>
      </c>
      <c r="P92" s="80">
        <f t="shared" si="71"/>
        <v>923.56746907956165</v>
      </c>
      <c r="Q92" s="80">
        <f t="shared" si="72"/>
        <v>16.521779411083394</v>
      </c>
      <c r="R92" s="31"/>
      <c r="S92" s="121">
        <v>106</v>
      </c>
      <c r="T92" s="122">
        <v>267.81049999999999</v>
      </c>
      <c r="U92" s="77">
        <f t="shared" si="73"/>
        <v>6.4519999999999982</v>
      </c>
      <c r="V92" s="80">
        <f t="shared" si="74"/>
        <v>918.38189708617506</v>
      </c>
      <c r="W92" s="80">
        <f t="shared" si="75"/>
        <v>16.429014259144456</v>
      </c>
      <c r="X92" s="31"/>
      <c r="Y92" s="121">
        <v>106</v>
      </c>
      <c r="Z92" s="122">
        <v>267.916</v>
      </c>
      <c r="AA92" s="77">
        <f t="shared" si="76"/>
        <v>6.7683000000000106</v>
      </c>
      <c r="AB92" s="80">
        <f t="shared" si="77"/>
        <v>875.46355805741337</v>
      </c>
      <c r="AC92" s="80">
        <f t="shared" si="78"/>
        <v>15.661244330186285</v>
      </c>
      <c r="AD92" s="31"/>
      <c r="AE92" s="121">
        <v>106</v>
      </c>
      <c r="AF92" s="122">
        <v>267.97000000000003</v>
      </c>
      <c r="AG92" s="77">
        <f t="shared" si="79"/>
        <v>6.7683999999999855</v>
      </c>
      <c r="AH92" s="80">
        <f t="shared" si="80"/>
        <v>875.45062348561146</v>
      </c>
      <c r="AI92" s="80">
        <f t="shared" si="81"/>
        <v>15.661012942497521</v>
      </c>
      <c r="AJ92" s="31"/>
      <c r="AK92" s="121">
        <v>106</v>
      </c>
      <c r="AL92" s="122">
        <v>268.79480000000001</v>
      </c>
      <c r="AM92" s="77">
        <f t="shared" si="82"/>
        <v>6.5871999999999957</v>
      </c>
      <c r="AN92" s="80">
        <f t="shared" si="83"/>
        <v>899.53242652416861</v>
      </c>
      <c r="AO92" s="80">
        <f t="shared" si="84"/>
        <v>16.09181442798155</v>
      </c>
      <c r="AP92" s="31"/>
      <c r="AQ92" s="121">
        <v>106</v>
      </c>
      <c r="AR92" s="122">
        <v>268.72989999999999</v>
      </c>
      <c r="AS92" s="77">
        <f t="shared" si="85"/>
        <v>6.7115000000000009</v>
      </c>
      <c r="AT92" s="80">
        <f t="shared" si="86"/>
        <v>882.87268121880345</v>
      </c>
      <c r="AU92" s="80">
        <f t="shared" si="87"/>
        <v>15.793786783878415</v>
      </c>
      <c r="AV92" s="31"/>
      <c r="AW92" s="34"/>
      <c r="AX92" s="35"/>
      <c r="AY92" s="36"/>
      <c r="AZ92" s="36"/>
      <c r="BA92" s="36"/>
    </row>
    <row r="93" spans="1:53" x14ac:dyDescent="0.2">
      <c r="A93" s="121">
        <v>135</v>
      </c>
      <c r="B93" s="122">
        <v>266.20159999999998</v>
      </c>
      <c r="C93" s="77">
        <f t="shared" si="64"/>
        <v>7.7066000000000372</v>
      </c>
      <c r="D93" s="80">
        <f t="shared" si="65"/>
        <v>979.22559883735539</v>
      </c>
      <c r="E93" s="80">
        <f t="shared" si="66"/>
        <v>17.517452573119058</v>
      </c>
      <c r="F93" s="31"/>
      <c r="G93" s="121">
        <v>134</v>
      </c>
      <c r="H93" s="122">
        <v>266.4341</v>
      </c>
      <c r="I93" s="77">
        <f t="shared" si="67"/>
        <v>7.5201000000000136</v>
      </c>
      <c r="J93" s="80">
        <f t="shared" si="68"/>
        <v>996.07717982473457</v>
      </c>
      <c r="K93" s="80">
        <f t="shared" si="69"/>
        <v>17.818911982553391</v>
      </c>
      <c r="L93" s="31"/>
      <c r="M93" s="121">
        <v>134</v>
      </c>
      <c r="N93" s="122">
        <v>266.38279999999997</v>
      </c>
      <c r="O93" s="77">
        <f t="shared" si="70"/>
        <v>7.7607000000000426</v>
      </c>
      <c r="P93" s="80">
        <f t="shared" si="71"/>
        <v>965.196438465597</v>
      </c>
      <c r="Q93" s="80">
        <f t="shared" si="72"/>
        <v>17.266483693481163</v>
      </c>
      <c r="R93" s="31"/>
      <c r="S93" s="121">
        <v>135</v>
      </c>
      <c r="T93" s="122">
        <v>266.40710000000001</v>
      </c>
      <c r="U93" s="77">
        <f t="shared" si="73"/>
        <v>7.8553999999999746</v>
      </c>
      <c r="V93" s="80">
        <f t="shared" si="74"/>
        <v>960.67673192963116</v>
      </c>
      <c r="W93" s="80">
        <f t="shared" si="75"/>
        <v>17.185630267077482</v>
      </c>
      <c r="X93" s="31"/>
      <c r="Y93" s="121">
        <v>135</v>
      </c>
      <c r="Z93" s="122">
        <v>266.44760000000002</v>
      </c>
      <c r="AA93" s="77">
        <f t="shared" si="76"/>
        <v>8.2366999999999848</v>
      </c>
      <c r="AB93" s="80">
        <f t="shared" si="77"/>
        <v>916.20430512219866</v>
      </c>
      <c r="AC93" s="80">
        <f t="shared" si="78"/>
        <v>16.390059125620727</v>
      </c>
      <c r="AD93" s="31"/>
      <c r="AE93" s="121">
        <v>134</v>
      </c>
      <c r="AF93" s="122">
        <v>266.65589999999997</v>
      </c>
      <c r="AG93" s="77">
        <f t="shared" si="79"/>
        <v>8.0825000000000387</v>
      </c>
      <c r="AH93" s="80">
        <f t="shared" si="80"/>
        <v>926.76770801113059</v>
      </c>
      <c r="AI93" s="80">
        <f t="shared" si="81"/>
        <v>16.579028765852069</v>
      </c>
      <c r="AJ93" s="31"/>
      <c r="AK93" s="121">
        <v>134</v>
      </c>
      <c r="AL93" s="122">
        <v>266.78019999999998</v>
      </c>
      <c r="AM93" s="77">
        <f t="shared" si="82"/>
        <v>8.6018000000000256</v>
      </c>
      <c r="AN93" s="80">
        <f t="shared" si="83"/>
        <v>870.81773582273217</v>
      </c>
      <c r="AO93" s="80">
        <f t="shared" si="84"/>
        <v>15.57813480899342</v>
      </c>
      <c r="AP93" s="31"/>
      <c r="AQ93" s="121">
        <v>134</v>
      </c>
      <c r="AR93" s="122">
        <v>266.92630000000003</v>
      </c>
      <c r="AS93" s="77">
        <f t="shared" si="85"/>
        <v>8.5150999999999613</v>
      </c>
      <c r="AT93" s="80">
        <f t="shared" si="86"/>
        <v>879.68432549236456</v>
      </c>
      <c r="AU93" s="80">
        <f t="shared" si="87"/>
        <v>15.736750008807954</v>
      </c>
      <c r="AV93" s="31"/>
      <c r="AW93" s="34"/>
      <c r="AX93" s="35"/>
      <c r="AY93" s="36"/>
      <c r="AZ93" s="36"/>
      <c r="BA93" s="36"/>
    </row>
    <row r="94" spans="1:53" x14ac:dyDescent="0.2">
      <c r="A94" s="121">
        <v>159</v>
      </c>
      <c r="B94" s="122">
        <v>265.0145</v>
      </c>
      <c r="C94" s="77">
        <f t="shared" si="64"/>
        <v>8.8937000000000239</v>
      </c>
      <c r="D94" s="80">
        <f t="shared" si="65"/>
        <v>999.37034080303749</v>
      </c>
      <c r="E94" s="80">
        <f t="shared" si="66"/>
        <v>17.877823627961316</v>
      </c>
      <c r="F94" s="31"/>
      <c r="G94" s="121">
        <v>160</v>
      </c>
      <c r="H94" s="122">
        <v>265.11720000000003</v>
      </c>
      <c r="I94" s="77">
        <f t="shared" si="67"/>
        <v>8.8369999999999891</v>
      </c>
      <c r="J94" s="80">
        <f t="shared" si="68"/>
        <v>1012.1081815095632</v>
      </c>
      <c r="K94" s="80">
        <f t="shared" si="69"/>
        <v>18.105691976915264</v>
      </c>
      <c r="L94" s="31"/>
      <c r="M94" s="121">
        <v>160</v>
      </c>
      <c r="N94" s="122">
        <v>265.14699999999999</v>
      </c>
      <c r="O94" s="77">
        <f t="shared" si="70"/>
        <v>8.9965000000000259</v>
      </c>
      <c r="P94" s="80">
        <f t="shared" si="71"/>
        <v>994.16439726560043</v>
      </c>
      <c r="Q94" s="80">
        <f t="shared" si="72"/>
        <v>17.784694047685161</v>
      </c>
      <c r="R94" s="31"/>
      <c r="S94" s="121">
        <v>160</v>
      </c>
      <c r="T94" s="122">
        <v>265.08210000000003</v>
      </c>
      <c r="U94" s="77">
        <f t="shared" si="73"/>
        <v>9.1803999999999633</v>
      </c>
      <c r="V94" s="80">
        <f t="shared" si="74"/>
        <v>974.24948803974064</v>
      </c>
      <c r="W94" s="80">
        <f t="shared" si="75"/>
        <v>17.428434490871926</v>
      </c>
      <c r="X94" s="31"/>
      <c r="Y94" s="121">
        <v>161</v>
      </c>
      <c r="Z94" s="122">
        <v>265.25240000000002</v>
      </c>
      <c r="AA94" s="77">
        <f t="shared" si="76"/>
        <v>9.4318999999999846</v>
      </c>
      <c r="AB94" s="80">
        <f t="shared" si="77"/>
        <v>954.19798768010833</v>
      </c>
      <c r="AC94" s="80">
        <f t="shared" si="78"/>
        <v>17.069731443293531</v>
      </c>
      <c r="AD94" s="31"/>
      <c r="AE94" s="121">
        <v>160</v>
      </c>
      <c r="AF94" s="122">
        <v>265.24160000000001</v>
      </c>
      <c r="AG94" s="77">
        <f t="shared" si="79"/>
        <v>9.4968000000000075</v>
      </c>
      <c r="AH94" s="80">
        <f t="shared" si="80"/>
        <v>941.79091904641484</v>
      </c>
      <c r="AI94" s="80">
        <f t="shared" si="81"/>
        <v>16.847780304944809</v>
      </c>
      <c r="AJ94" s="31"/>
      <c r="AK94" s="121">
        <v>160</v>
      </c>
      <c r="AL94" s="122">
        <v>265.20920000000001</v>
      </c>
      <c r="AM94" s="77">
        <f t="shared" si="82"/>
        <v>10.172799999999995</v>
      </c>
      <c r="AN94" s="80">
        <f t="shared" si="83"/>
        <v>879.20729789241943</v>
      </c>
      <c r="AO94" s="80">
        <f t="shared" si="84"/>
        <v>15.728216420257951</v>
      </c>
      <c r="AP94" s="31"/>
      <c r="AQ94" s="121">
        <v>159</v>
      </c>
      <c r="AR94" s="122">
        <v>265.65260000000001</v>
      </c>
      <c r="AS94" s="77">
        <f t="shared" si="85"/>
        <v>9.7887999999999806</v>
      </c>
      <c r="AT94" s="80">
        <f t="shared" si="86"/>
        <v>907.98667865315645</v>
      </c>
      <c r="AU94" s="80">
        <f t="shared" si="87"/>
        <v>16.243053285387415</v>
      </c>
      <c r="AV94" s="31"/>
      <c r="AW94" s="34"/>
      <c r="AX94" s="35"/>
      <c r="AY94" s="36"/>
      <c r="AZ94" s="36"/>
      <c r="BA94" s="36"/>
    </row>
    <row r="95" spans="1:53" x14ac:dyDescent="0.2">
      <c r="A95" s="121">
        <v>172</v>
      </c>
      <c r="B95" s="122">
        <v>264.29250000000002</v>
      </c>
      <c r="C95" s="77">
        <f t="shared" si="64"/>
        <v>9.6157000000000039</v>
      </c>
      <c r="D95" s="80">
        <f t="shared" si="65"/>
        <v>999.90640306997886</v>
      </c>
      <c r="E95" s="80">
        <f t="shared" si="66"/>
        <v>17.887413292843988</v>
      </c>
      <c r="F95" s="31"/>
      <c r="G95" s="121">
        <v>173</v>
      </c>
      <c r="H95" s="122">
        <v>264.24110000000002</v>
      </c>
      <c r="I95" s="77">
        <f t="shared" si="67"/>
        <v>9.7130999999999972</v>
      </c>
      <c r="J95" s="80">
        <f t="shared" si="68"/>
        <v>995.6347613017474</v>
      </c>
      <c r="K95" s="80">
        <f t="shared" si="69"/>
        <v>17.810997518814801</v>
      </c>
      <c r="L95" s="31"/>
      <c r="M95" s="121">
        <v>173</v>
      </c>
      <c r="N95" s="122">
        <v>264.2817</v>
      </c>
      <c r="O95" s="77">
        <f t="shared" si="70"/>
        <v>9.8618000000000166</v>
      </c>
      <c r="P95" s="80">
        <f t="shared" si="71"/>
        <v>980.62219878723806</v>
      </c>
      <c r="Q95" s="80">
        <f t="shared" si="72"/>
        <v>17.542436472043615</v>
      </c>
      <c r="R95" s="31"/>
      <c r="S95" s="121">
        <v>173</v>
      </c>
      <c r="T95" s="122">
        <v>264.21949999999998</v>
      </c>
      <c r="U95" s="77">
        <f t="shared" si="73"/>
        <v>10.043000000000006</v>
      </c>
      <c r="V95" s="80">
        <f t="shared" si="74"/>
        <v>962.92940356467136</v>
      </c>
      <c r="W95" s="80">
        <f t="shared" si="75"/>
        <v>17.225928507418093</v>
      </c>
      <c r="X95" s="31"/>
      <c r="Y95" s="121">
        <v>173</v>
      </c>
      <c r="Z95" s="122">
        <v>264.4547</v>
      </c>
      <c r="AA95" s="77">
        <f t="shared" si="76"/>
        <v>10.229600000000005</v>
      </c>
      <c r="AB95" s="80">
        <f t="shared" si="77"/>
        <v>945.36443262688613</v>
      </c>
      <c r="AC95" s="80">
        <f t="shared" si="78"/>
        <v>16.91170720262766</v>
      </c>
      <c r="AD95" s="31"/>
      <c r="AE95" s="121">
        <v>173</v>
      </c>
      <c r="AF95" s="122">
        <v>264.279</v>
      </c>
      <c r="AG95" s="77">
        <f t="shared" si="79"/>
        <v>10.459400000000016</v>
      </c>
      <c r="AH95" s="80">
        <f t="shared" si="80"/>
        <v>924.59414497963405</v>
      </c>
      <c r="AI95" s="80">
        <f t="shared" si="81"/>
        <v>16.540145706254634</v>
      </c>
      <c r="AJ95" s="31"/>
      <c r="AK95" s="121">
        <v>172</v>
      </c>
      <c r="AL95" s="122">
        <v>264.98469999999998</v>
      </c>
      <c r="AM95" s="77">
        <f t="shared" si="82"/>
        <v>10.39730000000003</v>
      </c>
      <c r="AN95" s="80">
        <f t="shared" si="83"/>
        <v>924.74007675069231</v>
      </c>
      <c r="AO95" s="80">
        <f t="shared" si="84"/>
        <v>16.542756292498968</v>
      </c>
      <c r="AP95" s="31"/>
      <c r="AQ95" s="121">
        <v>172</v>
      </c>
      <c r="AR95" s="122">
        <v>264.88200000000001</v>
      </c>
      <c r="AS95" s="77">
        <f t="shared" si="85"/>
        <v>10.559399999999982</v>
      </c>
      <c r="AT95" s="80">
        <f t="shared" si="86"/>
        <v>910.54415970604543</v>
      </c>
      <c r="AU95" s="80">
        <f t="shared" si="87"/>
        <v>16.28880428812246</v>
      </c>
      <c r="AV95" s="31"/>
      <c r="AW95" s="34"/>
      <c r="AX95" s="35"/>
      <c r="AY95" s="36"/>
      <c r="AZ95" s="36"/>
      <c r="BA95" s="36"/>
    </row>
    <row r="96" spans="1:53" x14ac:dyDescent="0.2">
      <c r="A96" s="121">
        <v>197</v>
      </c>
      <c r="B96" s="122">
        <v>263.01609999999999</v>
      </c>
      <c r="C96" s="77">
        <f t="shared" si="64"/>
        <v>10.892100000000028</v>
      </c>
      <c r="D96" s="80">
        <f t="shared" si="65"/>
        <v>1011.0355211575337</v>
      </c>
      <c r="E96" s="80">
        <f t="shared" si="66"/>
        <v>18.086503061852124</v>
      </c>
      <c r="F96" s="31"/>
      <c r="G96" s="121">
        <v>198</v>
      </c>
      <c r="H96" s="122">
        <v>263.48390000000001</v>
      </c>
      <c r="I96" s="77">
        <f t="shared" si="67"/>
        <v>10.470300000000009</v>
      </c>
      <c r="J96" s="80">
        <f t="shared" si="68"/>
        <v>1057.1043809632952</v>
      </c>
      <c r="K96" s="80">
        <f t="shared" si="69"/>
        <v>18.91063293315376</v>
      </c>
      <c r="L96" s="31"/>
      <c r="M96" s="121">
        <v>198</v>
      </c>
      <c r="N96" s="122">
        <v>263.24869999999999</v>
      </c>
      <c r="O96" s="77">
        <f t="shared" si="70"/>
        <v>10.894800000000032</v>
      </c>
      <c r="P96" s="80">
        <f t="shared" si="71"/>
        <v>1015.9158497631868</v>
      </c>
      <c r="Q96" s="80">
        <f t="shared" si="72"/>
        <v>18.173807688071321</v>
      </c>
      <c r="R96" s="31"/>
      <c r="S96" s="121">
        <v>198</v>
      </c>
      <c r="T96" s="122">
        <v>263.2568</v>
      </c>
      <c r="U96" s="77">
        <f t="shared" si="73"/>
        <v>11.00569999999999</v>
      </c>
      <c r="V96" s="80">
        <f t="shared" si="74"/>
        <v>1005.6788754917916</v>
      </c>
      <c r="W96" s="80">
        <f t="shared" si="75"/>
        <v>17.990677557992694</v>
      </c>
      <c r="X96" s="31"/>
      <c r="Y96" s="121">
        <v>198</v>
      </c>
      <c r="Z96" s="122">
        <v>263.392</v>
      </c>
      <c r="AA96" s="77">
        <f t="shared" si="76"/>
        <v>11.292300000000012</v>
      </c>
      <c r="AB96" s="80">
        <f t="shared" si="77"/>
        <v>980.15461863393534</v>
      </c>
      <c r="AC96" s="80">
        <f t="shared" si="78"/>
        <v>17.534071889694729</v>
      </c>
      <c r="AD96" s="31"/>
      <c r="AE96" s="121">
        <v>198</v>
      </c>
      <c r="AF96" s="122">
        <v>263.40010000000001</v>
      </c>
      <c r="AG96" s="77">
        <f t="shared" si="79"/>
        <v>11.338300000000004</v>
      </c>
      <c r="AH96" s="80">
        <f t="shared" si="80"/>
        <v>976.17808666202131</v>
      </c>
      <c r="AI96" s="80">
        <f t="shared" si="81"/>
        <v>17.462935360680166</v>
      </c>
      <c r="AJ96" s="31"/>
      <c r="AK96" s="121">
        <v>197</v>
      </c>
      <c r="AL96" s="122">
        <v>263.45960000000002</v>
      </c>
      <c r="AM96" s="77">
        <f t="shared" si="82"/>
        <v>11.922399999999982</v>
      </c>
      <c r="AN96" s="80">
        <f t="shared" si="83"/>
        <v>923.66469838287719</v>
      </c>
      <c r="AO96" s="80">
        <f t="shared" si="84"/>
        <v>16.523518754613189</v>
      </c>
      <c r="AP96" s="31"/>
      <c r="AQ96" s="121">
        <v>197</v>
      </c>
      <c r="AR96" s="122">
        <v>263.66239999999999</v>
      </c>
      <c r="AS96" s="77">
        <f t="shared" si="85"/>
        <v>11.778999999999996</v>
      </c>
      <c r="AT96" s="80">
        <f t="shared" si="86"/>
        <v>934.90958485440217</v>
      </c>
      <c r="AU96" s="80">
        <f t="shared" si="87"/>
        <v>16.724679514390022</v>
      </c>
      <c r="AV96" s="31"/>
      <c r="AW96" s="34"/>
      <c r="AX96" s="35"/>
      <c r="AY96" s="36"/>
      <c r="AZ96" s="36"/>
      <c r="BA96" s="36"/>
    </row>
    <row r="97" spans="1:53" x14ac:dyDescent="0.2">
      <c r="A97" s="121">
        <v>222</v>
      </c>
      <c r="B97" s="122">
        <v>261.91019999999997</v>
      </c>
      <c r="C97" s="77">
        <f t="shared" si="64"/>
        <v>11.998000000000047</v>
      </c>
      <c r="D97" s="80">
        <f t="shared" si="65"/>
        <v>1034.3223870645068</v>
      </c>
      <c r="E97" s="80">
        <f t="shared" si="66"/>
        <v>18.503083847307813</v>
      </c>
      <c r="F97" s="31"/>
      <c r="G97" s="121">
        <v>222</v>
      </c>
      <c r="H97" s="122">
        <v>261.96969999999999</v>
      </c>
      <c r="I97" s="77">
        <f t="shared" si="67"/>
        <v>11.984500000000025</v>
      </c>
      <c r="J97" s="80">
        <f t="shared" si="68"/>
        <v>1035.4875046935604</v>
      </c>
      <c r="K97" s="80">
        <f t="shared" si="69"/>
        <v>18.52392673870412</v>
      </c>
      <c r="L97" s="31"/>
      <c r="M97" s="121">
        <v>222</v>
      </c>
      <c r="N97" s="122">
        <v>261.94799999999998</v>
      </c>
      <c r="O97" s="77">
        <f t="shared" si="70"/>
        <v>12.195500000000038</v>
      </c>
      <c r="P97" s="80">
        <f t="shared" si="71"/>
        <v>1017.5720552662834</v>
      </c>
      <c r="Q97" s="80">
        <f t="shared" si="72"/>
        <v>18.203435693493443</v>
      </c>
      <c r="R97" s="31"/>
      <c r="S97" s="121">
        <v>222</v>
      </c>
      <c r="T97" s="122">
        <v>262.03460000000001</v>
      </c>
      <c r="U97" s="77">
        <f t="shared" si="73"/>
        <v>12.227899999999977</v>
      </c>
      <c r="V97" s="80">
        <f t="shared" si="74"/>
        <v>1014.8758167796616</v>
      </c>
      <c r="W97" s="80">
        <f t="shared" si="75"/>
        <v>18.155202446863356</v>
      </c>
      <c r="X97" s="31"/>
      <c r="Y97" s="121">
        <v>222</v>
      </c>
      <c r="Z97" s="122">
        <v>262.15629999999999</v>
      </c>
      <c r="AA97" s="77">
        <f t="shared" si="76"/>
        <v>12.52800000000002</v>
      </c>
      <c r="AB97" s="80">
        <f t="shared" si="77"/>
        <v>990.56513409961531</v>
      </c>
      <c r="AC97" s="80">
        <f t="shared" si="78"/>
        <v>17.720306513409934</v>
      </c>
      <c r="AD97" s="31"/>
      <c r="AE97" s="121">
        <v>222</v>
      </c>
      <c r="AF97" s="122">
        <v>261.9237</v>
      </c>
      <c r="AG97" s="77">
        <f t="shared" si="79"/>
        <v>12.814700000000016</v>
      </c>
      <c r="AH97" s="80">
        <f t="shared" si="80"/>
        <v>968.40347413517168</v>
      </c>
      <c r="AI97" s="80">
        <f t="shared" si="81"/>
        <v>17.323854635691802</v>
      </c>
      <c r="AJ97" s="31"/>
      <c r="AK97" s="121">
        <v>222</v>
      </c>
      <c r="AL97" s="122">
        <v>262.2482</v>
      </c>
      <c r="AM97" s="77">
        <f t="shared" si="82"/>
        <v>13.133800000000008</v>
      </c>
      <c r="AN97" s="80">
        <f t="shared" si="83"/>
        <v>944.87505520108357</v>
      </c>
      <c r="AO97" s="80">
        <f t="shared" si="84"/>
        <v>16.902952686960351</v>
      </c>
      <c r="AP97" s="31"/>
      <c r="AQ97" s="121">
        <v>222</v>
      </c>
      <c r="AR97" s="122">
        <v>262.6592</v>
      </c>
      <c r="AS97" s="77">
        <f t="shared" si="85"/>
        <v>12.782199999999989</v>
      </c>
      <c r="AT97" s="80">
        <f t="shared" si="86"/>
        <v>970.86573516296176</v>
      </c>
      <c r="AU97" s="80">
        <f t="shared" si="87"/>
        <v>17.367902239051194</v>
      </c>
      <c r="AV97" s="31"/>
      <c r="AW97" s="34"/>
      <c r="AX97" s="35"/>
      <c r="AY97" s="36"/>
      <c r="AZ97" s="36"/>
      <c r="BA97" s="36"/>
    </row>
    <row r="98" spans="1:53" x14ac:dyDescent="0.2">
      <c r="A98" s="121">
        <v>247</v>
      </c>
      <c r="B98" s="122">
        <v>260.87990000000002</v>
      </c>
      <c r="C98" s="77">
        <f t="shared" si="64"/>
        <v>13.028300000000002</v>
      </c>
      <c r="D98" s="80">
        <f t="shared" si="65"/>
        <v>1059.7929123523406</v>
      </c>
      <c r="E98" s="80">
        <f t="shared" si="66"/>
        <v>18.958728306839724</v>
      </c>
      <c r="F98" s="31"/>
      <c r="G98" s="121">
        <v>246</v>
      </c>
      <c r="H98" s="122">
        <v>260.87180000000001</v>
      </c>
      <c r="I98" s="77">
        <f t="shared" si="67"/>
        <v>13.082400000000007</v>
      </c>
      <c r="J98" s="80">
        <f t="shared" si="68"/>
        <v>1051.1374059805535</v>
      </c>
      <c r="K98" s="80">
        <f t="shared" si="69"/>
        <v>18.803889194643176</v>
      </c>
      <c r="L98" s="31"/>
      <c r="M98" s="121">
        <v>247</v>
      </c>
      <c r="N98" s="122">
        <v>260.98270000000002</v>
      </c>
      <c r="O98" s="77">
        <f t="shared" si="70"/>
        <v>13.160799999999995</v>
      </c>
      <c r="P98" s="80">
        <f t="shared" si="71"/>
        <v>1049.1231536076839</v>
      </c>
      <c r="Q98" s="80">
        <f t="shared" si="72"/>
        <v>18.767856057382538</v>
      </c>
      <c r="R98" s="31"/>
      <c r="S98" s="121">
        <v>247</v>
      </c>
      <c r="T98" s="122">
        <v>260.87990000000002</v>
      </c>
      <c r="U98" s="77">
        <f t="shared" si="73"/>
        <v>13.382599999999968</v>
      </c>
      <c r="V98" s="80">
        <f t="shared" si="74"/>
        <v>1031.7352382945044</v>
      </c>
      <c r="W98" s="80">
        <f t="shared" si="75"/>
        <v>18.456802116180757</v>
      </c>
      <c r="X98" s="31"/>
      <c r="Y98" s="121">
        <v>247</v>
      </c>
      <c r="Z98" s="122">
        <v>261.0557</v>
      </c>
      <c r="AA98" s="77">
        <f t="shared" si="76"/>
        <v>13.628600000000006</v>
      </c>
      <c r="AB98" s="80">
        <f t="shared" si="77"/>
        <v>1013.1121318403939</v>
      </c>
      <c r="AC98" s="80">
        <f t="shared" si="78"/>
        <v>18.123651732386296</v>
      </c>
      <c r="AD98" s="31"/>
      <c r="AE98" s="121">
        <v>247</v>
      </c>
      <c r="AF98" s="122">
        <v>260.89339999999999</v>
      </c>
      <c r="AG98" s="77">
        <f t="shared" si="79"/>
        <v>13.845000000000027</v>
      </c>
      <c r="AH98" s="80">
        <f t="shared" si="80"/>
        <v>997.27699530516236</v>
      </c>
      <c r="AI98" s="80">
        <f t="shared" si="81"/>
        <v>17.840375586854424</v>
      </c>
      <c r="AJ98" s="31"/>
      <c r="AK98" s="121">
        <v>246</v>
      </c>
      <c r="AL98" s="122">
        <v>261.1936</v>
      </c>
      <c r="AM98" s="77">
        <f t="shared" si="82"/>
        <v>14.188400000000001</v>
      </c>
      <c r="AN98" s="80">
        <f t="shared" si="83"/>
        <v>969.20019170590047</v>
      </c>
      <c r="AO98" s="80">
        <f t="shared" si="84"/>
        <v>17.338107186152065</v>
      </c>
      <c r="AP98" s="31"/>
      <c r="AQ98" s="121">
        <v>247</v>
      </c>
      <c r="AR98" s="122">
        <v>261.38290000000001</v>
      </c>
      <c r="AS98" s="77">
        <f t="shared" si="85"/>
        <v>14.058499999999981</v>
      </c>
      <c r="AT98" s="80">
        <f t="shared" si="86"/>
        <v>982.131806380483</v>
      </c>
      <c r="AU98" s="80">
        <f t="shared" si="87"/>
        <v>17.569441974606136</v>
      </c>
      <c r="AV98" s="31"/>
      <c r="AW98" s="34"/>
      <c r="AX98" s="35"/>
      <c r="AY98" s="36"/>
      <c r="AZ98" s="36"/>
      <c r="BA98" s="36"/>
    </row>
    <row r="99" spans="1:53" x14ac:dyDescent="0.2">
      <c r="A99" s="121">
        <v>267</v>
      </c>
      <c r="B99" s="122">
        <v>260.02809999999999</v>
      </c>
      <c r="C99" s="77">
        <f t="shared" si="64"/>
        <v>13.880100000000027</v>
      </c>
      <c r="D99" s="80">
        <f t="shared" si="65"/>
        <v>1075.302051137958</v>
      </c>
      <c r="E99" s="80">
        <f t="shared" si="66"/>
        <v>19.236172650052914</v>
      </c>
      <c r="F99" s="31"/>
      <c r="G99" s="121">
        <v>267</v>
      </c>
      <c r="H99" s="122">
        <v>259.79020000000003</v>
      </c>
      <c r="I99" s="77">
        <f t="shared" si="67"/>
        <v>14.163999999999987</v>
      </c>
      <c r="J99" s="80">
        <f t="shared" si="68"/>
        <v>1053.748940977126</v>
      </c>
      <c r="K99" s="80">
        <f t="shared" si="69"/>
        <v>18.850607173114955</v>
      </c>
      <c r="L99" s="31"/>
      <c r="M99" s="121">
        <v>267</v>
      </c>
      <c r="N99" s="122">
        <v>260.0308</v>
      </c>
      <c r="O99" s="77">
        <f t="shared" si="70"/>
        <v>14.112700000000018</v>
      </c>
      <c r="P99" s="80">
        <f t="shared" si="71"/>
        <v>1057.5793434282584</v>
      </c>
      <c r="Q99" s="80">
        <f t="shared" si="72"/>
        <v>18.919129578323048</v>
      </c>
      <c r="R99" s="31"/>
      <c r="S99" s="121">
        <v>267</v>
      </c>
      <c r="T99" s="122">
        <v>260.02809999999999</v>
      </c>
      <c r="U99" s="77">
        <f t="shared" si="73"/>
        <v>14.234399999999994</v>
      </c>
      <c r="V99" s="80">
        <f t="shared" si="74"/>
        <v>1048.5373461473619</v>
      </c>
      <c r="W99" s="80">
        <f t="shared" si="75"/>
        <v>18.757376496374988</v>
      </c>
      <c r="X99" s="31"/>
      <c r="Y99" s="121">
        <v>267</v>
      </c>
      <c r="Z99" s="122">
        <v>260.21199999999999</v>
      </c>
      <c r="AA99" s="77">
        <f t="shared" si="76"/>
        <v>14.472300000000018</v>
      </c>
      <c r="AB99" s="80">
        <f t="shared" si="77"/>
        <v>1031.3011753487685</v>
      </c>
      <c r="AC99" s="80">
        <f t="shared" si="78"/>
        <v>18.449037126096037</v>
      </c>
      <c r="AD99" s="31"/>
      <c r="AE99" s="121">
        <v>267</v>
      </c>
      <c r="AF99" s="122">
        <v>260.00380000000001</v>
      </c>
      <c r="AG99" s="77">
        <f t="shared" si="79"/>
        <v>14.7346</v>
      </c>
      <c r="AH99" s="80">
        <f t="shared" si="80"/>
        <v>1012.9423262253471</v>
      </c>
      <c r="AI99" s="80">
        <f t="shared" si="81"/>
        <v>18.120614064854152</v>
      </c>
      <c r="AJ99" s="31"/>
      <c r="AK99" s="121">
        <v>267</v>
      </c>
      <c r="AL99" s="122">
        <v>260.2364</v>
      </c>
      <c r="AM99" s="77">
        <f t="shared" si="82"/>
        <v>15.145600000000002</v>
      </c>
      <c r="AN99" s="80">
        <f t="shared" si="83"/>
        <v>985.45452144517196</v>
      </c>
      <c r="AO99" s="80">
        <f t="shared" si="84"/>
        <v>17.628882315656028</v>
      </c>
      <c r="AP99" s="31"/>
      <c r="AQ99" s="121">
        <v>267</v>
      </c>
      <c r="AR99" s="122">
        <v>260.3175</v>
      </c>
      <c r="AS99" s="77">
        <f t="shared" si="85"/>
        <v>15.123899999999992</v>
      </c>
      <c r="AT99" s="80">
        <f t="shared" si="86"/>
        <v>986.86846646698325</v>
      </c>
      <c r="AU99" s="80">
        <f t="shared" si="87"/>
        <v>17.654176502092724</v>
      </c>
      <c r="AV99" s="31"/>
      <c r="AW99" s="34"/>
      <c r="AX99" s="35"/>
      <c r="AY99" s="36"/>
      <c r="AZ99" s="36"/>
      <c r="BA99" s="36"/>
    </row>
    <row r="100" spans="1:53" x14ac:dyDescent="0.2">
      <c r="A100" s="121">
        <v>292</v>
      </c>
      <c r="B100" s="122">
        <v>258.81400000000002</v>
      </c>
      <c r="C100" s="77">
        <f t="shared" si="64"/>
        <v>15.094200000000001</v>
      </c>
      <c r="D100" s="80">
        <f t="shared" si="65"/>
        <v>1081.3955029084018</v>
      </c>
      <c r="E100" s="80">
        <f t="shared" si="66"/>
        <v>19.345178942905221</v>
      </c>
      <c r="F100" s="31"/>
      <c r="G100" s="121">
        <v>292</v>
      </c>
      <c r="H100" s="122">
        <v>258.887</v>
      </c>
      <c r="I100" s="77">
        <f t="shared" si="67"/>
        <v>15.067200000000014</v>
      </c>
      <c r="J100" s="80">
        <f t="shared" si="68"/>
        <v>1083.3333333333323</v>
      </c>
      <c r="K100" s="80">
        <f t="shared" si="69"/>
        <v>19.379844961240291</v>
      </c>
      <c r="L100" s="31"/>
      <c r="M100" s="121">
        <v>292</v>
      </c>
      <c r="N100" s="122">
        <v>258.91669999999999</v>
      </c>
      <c r="O100" s="77">
        <f t="shared" si="70"/>
        <v>15.226800000000026</v>
      </c>
      <c r="P100" s="80">
        <f t="shared" si="71"/>
        <v>1071.9783539548673</v>
      </c>
      <c r="Q100" s="80">
        <f t="shared" si="72"/>
        <v>19.176714739800847</v>
      </c>
      <c r="R100" s="31"/>
      <c r="S100" s="121">
        <v>292</v>
      </c>
      <c r="T100" s="122">
        <v>259.21960000000001</v>
      </c>
      <c r="U100" s="77">
        <f t="shared" si="73"/>
        <v>15.042899999999975</v>
      </c>
      <c r="V100" s="80">
        <f t="shared" si="74"/>
        <v>1085.0833283475945</v>
      </c>
      <c r="W100" s="80">
        <f t="shared" si="75"/>
        <v>19.411150775448917</v>
      </c>
      <c r="X100" s="31"/>
      <c r="Y100" s="121">
        <v>293</v>
      </c>
      <c r="Z100" s="122">
        <v>259.0222</v>
      </c>
      <c r="AA100" s="77">
        <f t="shared" si="76"/>
        <v>15.662100000000009</v>
      </c>
      <c r="AB100" s="80">
        <f t="shared" si="77"/>
        <v>1045.7537622668731</v>
      </c>
      <c r="AC100" s="80">
        <f t="shared" si="78"/>
        <v>18.707580720337621</v>
      </c>
      <c r="AD100" s="31"/>
      <c r="AE100" s="121">
        <v>292</v>
      </c>
      <c r="AF100" s="122">
        <v>258.89780000000002</v>
      </c>
      <c r="AG100" s="77">
        <f t="shared" si="79"/>
        <v>15.840599999999995</v>
      </c>
      <c r="AH100" s="80">
        <f t="shared" si="80"/>
        <v>1030.4407661325963</v>
      </c>
      <c r="AI100" s="80">
        <f t="shared" si="81"/>
        <v>18.433645190207447</v>
      </c>
      <c r="AJ100" s="31"/>
      <c r="AK100" s="121">
        <v>292</v>
      </c>
      <c r="AL100" s="122">
        <v>258.98970000000003</v>
      </c>
      <c r="AM100" s="77">
        <f t="shared" si="82"/>
        <v>16.392299999999977</v>
      </c>
      <c r="AN100" s="80">
        <f t="shared" si="83"/>
        <v>995.76020448625411</v>
      </c>
      <c r="AO100" s="80">
        <f t="shared" si="84"/>
        <v>17.813241582938357</v>
      </c>
      <c r="AP100" s="31"/>
      <c r="AQ100" s="121">
        <v>292</v>
      </c>
      <c r="AR100" s="122">
        <v>259.24119999999999</v>
      </c>
      <c r="AS100" s="77">
        <f t="shared" si="85"/>
        <v>16.200199999999995</v>
      </c>
      <c r="AT100" s="80">
        <f t="shared" si="86"/>
        <v>1007.5678078048421</v>
      </c>
      <c r="AU100" s="80">
        <f t="shared" si="87"/>
        <v>18.024468833718107</v>
      </c>
      <c r="AV100" s="31"/>
      <c r="AW100" s="34"/>
      <c r="AX100" s="35"/>
      <c r="AY100" s="36"/>
      <c r="AZ100" s="36"/>
      <c r="BA100" s="36"/>
    </row>
    <row r="101" spans="1:53" x14ac:dyDescent="0.2">
      <c r="A101" s="121">
        <v>317</v>
      </c>
      <c r="B101" s="122">
        <v>257.75130000000001</v>
      </c>
      <c r="C101" s="77">
        <f t="shared" si="64"/>
        <v>16.156900000000007</v>
      </c>
      <c r="D101" s="80">
        <f t="shared" si="65"/>
        <v>1096.763611831477</v>
      </c>
      <c r="E101" s="80">
        <f t="shared" si="66"/>
        <v>19.620100390545208</v>
      </c>
      <c r="F101" s="31"/>
      <c r="G101" s="121">
        <v>317</v>
      </c>
      <c r="H101" s="122">
        <v>257.87569999999999</v>
      </c>
      <c r="I101" s="77">
        <f t="shared" si="67"/>
        <v>16.07850000000002</v>
      </c>
      <c r="J101" s="80">
        <f t="shared" si="68"/>
        <v>1102.1115153776771</v>
      </c>
      <c r="K101" s="80">
        <f t="shared" si="69"/>
        <v>19.715769505861843</v>
      </c>
      <c r="L101" s="31"/>
      <c r="M101" s="121">
        <v>317</v>
      </c>
      <c r="N101" s="122">
        <v>257.86219999999997</v>
      </c>
      <c r="O101" s="77">
        <f t="shared" si="70"/>
        <v>16.281300000000044</v>
      </c>
      <c r="P101" s="80">
        <f t="shared" si="71"/>
        <v>1088.3836057317262</v>
      </c>
      <c r="Q101" s="80">
        <f t="shared" si="72"/>
        <v>19.470189726864511</v>
      </c>
      <c r="R101" s="31"/>
      <c r="S101" s="121">
        <v>317</v>
      </c>
      <c r="T101" s="122">
        <v>257.80540000000002</v>
      </c>
      <c r="U101" s="77">
        <f t="shared" si="73"/>
        <v>16.457099999999969</v>
      </c>
      <c r="V101" s="80">
        <f t="shared" si="74"/>
        <v>1076.7571443328432</v>
      </c>
      <c r="W101" s="80">
        <f t="shared" si="75"/>
        <v>19.262202939764638</v>
      </c>
      <c r="X101" s="31"/>
      <c r="Y101" s="121">
        <v>318</v>
      </c>
      <c r="Z101" s="122">
        <v>257.90809999999999</v>
      </c>
      <c r="AA101" s="77">
        <f t="shared" si="76"/>
        <v>16.776200000000017</v>
      </c>
      <c r="AB101" s="80">
        <f t="shared" si="77"/>
        <v>1059.6082545510892</v>
      </c>
      <c r="AC101" s="80">
        <f t="shared" si="78"/>
        <v>18.955424947246676</v>
      </c>
      <c r="AD101" s="31"/>
      <c r="AE101" s="121">
        <v>317</v>
      </c>
      <c r="AF101" s="122">
        <v>257.75130000000001</v>
      </c>
      <c r="AG101" s="77">
        <f t="shared" si="79"/>
        <v>16.987099999999998</v>
      </c>
      <c r="AH101" s="80">
        <f t="shared" si="80"/>
        <v>1043.1621642305045</v>
      </c>
      <c r="AI101" s="80">
        <f t="shared" si="81"/>
        <v>18.661219395894534</v>
      </c>
      <c r="AJ101" s="31"/>
      <c r="AK101" s="121">
        <v>317</v>
      </c>
      <c r="AL101" s="122">
        <v>257.88650000000001</v>
      </c>
      <c r="AM101" s="77">
        <f t="shared" si="82"/>
        <v>17.495499999999993</v>
      </c>
      <c r="AN101" s="80">
        <f t="shared" si="83"/>
        <v>1012.8490183189967</v>
      </c>
      <c r="AO101" s="80">
        <f t="shared" si="84"/>
        <v>18.118944871538403</v>
      </c>
      <c r="AP101" s="31"/>
      <c r="AQ101" s="121">
        <v>317</v>
      </c>
      <c r="AR101" s="122">
        <v>258.07310000000001</v>
      </c>
      <c r="AS101" s="77">
        <f t="shared" si="85"/>
        <v>17.368299999999977</v>
      </c>
      <c r="AT101" s="80">
        <f t="shared" si="86"/>
        <v>1020.2668079201777</v>
      </c>
      <c r="AU101" s="80">
        <f t="shared" si="87"/>
        <v>18.251642359931623</v>
      </c>
      <c r="AV101" s="31"/>
      <c r="AW101" s="34"/>
      <c r="AX101" s="35"/>
      <c r="AY101" s="36"/>
      <c r="AZ101" s="36"/>
      <c r="BA101" s="36"/>
    </row>
    <row r="102" spans="1:53" x14ac:dyDescent="0.2">
      <c r="A102" s="121">
        <v>341</v>
      </c>
      <c r="B102" s="122">
        <v>256.86160000000001</v>
      </c>
      <c r="C102" s="77">
        <f t="shared" si="64"/>
        <v>17.046600000000012</v>
      </c>
      <c r="D102" s="80">
        <f t="shared" si="65"/>
        <v>1118.2229887484887</v>
      </c>
      <c r="E102" s="80">
        <f t="shared" si="66"/>
        <v>20.003989065268133</v>
      </c>
      <c r="F102" s="31"/>
      <c r="G102" s="121">
        <v>341</v>
      </c>
      <c r="H102" s="122">
        <v>256.92919999999998</v>
      </c>
      <c r="I102" s="77">
        <f t="shared" si="67"/>
        <v>17.025000000000034</v>
      </c>
      <c r="J102" s="80">
        <f t="shared" si="68"/>
        <v>1119.6417033773839</v>
      </c>
      <c r="K102" s="80">
        <f t="shared" si="69"/>
        <v>20.029368575624041</v>
      </c>
      <c r="L102" s="31"/>
      <c r="M102" s="121">
        <v>342</v>
      </c>
      <c r="N102" s="122">
        <v>256.69400000000002</v>
      </c>
      <c r="O102" s="77">
        <f t="shared" si="70"/>
        <v>17.4495</v>
      </c>
      <c r="P102" s="80">
        <f t="shared" si="71"/>
        <v>1095.6073239920913</v>
      </c>
      <c r="Q102" s="80">
        <f t="shared" si="72"/>
        <v>19.599415456030258</v>
      </c>
      <c r="R102" s="31"/>
      <c r="S102" s="121">
        <v>342</v>
      </c>
      <c r="T102" s="122">
        <v>256.79939999999999</v>
      </c>
      <c r="U102" s="77">
        <f t="shared" si="73"/>
        <v>17.463099999999997</v>
      </c>
      <c r="V102" s="80">
        <f t="shared" si="74"/>
        <v>1094.7540814631996</v>
      </c>
      <c r="W102" s="80">
        <f t="shared" si="75"/>
        <v>19.584151725638634</v>
      </c>
      <c r="X102" s="31"/>
      <c r="Y102" s="121">
        <v>342</v>
      </c>
      <c r="Z102" s="122">
        <v>256.69130000000001</v>
      </c>
      <c r="AA102" s="77">
        <f t="shared" si="76"/>
        <v>17.992999999999995</v>
      </c>
      <c r="AB102" s="80">
        <f t="shared" si="77"/>
        <v>1062.5131995776137</v>
      </c>
      <c r="AC102" s="80">
        <f t="shared" si="78"/>
        <v>19.007391763463573</v>
      </c>
      <c r="AD102" s="31"/>
      <c r="AE102" s="121">
        <v>341</v>
      </c>
      <c r="AF102" s="122">
        <v>256.74810000000002</v>
      </c>
      <c r="AG102" s="77">
        <f t="shared" si="79"/>
        <v>17.990299999999991</v>
      </c>
      <c r="AH102" s="80">
        <f t="shared" si="80"/>
        <v>1059.5654324830609</v>
      </c>
      <c r="AI102" s="80">
        <f t="shared" si="81"/>
        <v>18.954658899518083</v>
      </c>
      <c r="AJ102" s="31"/>
      <c r="AK102" s="121">
        <v>341</v>
      </c>
      <c r="AL102" s="122">
        <v>256.75889999999998</v>
      </c>
      <c r="AM102" s="77">
        <f t="shared" si="82"/>
        <v>18.623100000000022</v>
      </c>
      <c r="AN102" s="80">
        <f t="shared" si="83"/>
        <v>1023.5621351976835</v>
      </c>
      <c r="AO102" s="80">
        <f t="shared" si="84"/>
        <v>18.310592758455876</v>
      </c>
      <c r="AP102" s="31"/>
      <c r="AQ102" s="121">
        <v>341</v>
      </c>
      <c r="AR102" s="122">
        <v>257.178</v>
      </c>
      <c r="AS102" s="77">
        <f t="shared" si="85"/>
        <v>18.26339999999999</v>
      </c>
      <c r="AT102" s="80">
        <f t="shared" si="86"/>
        <v>1043.7213224262739</v>
      </c>
      <c r="AU102" s="80">
        <f t="shared" si="87"/>
        <v>18.671222225872519</v>
      </c>
      <c r="AV102" s="31"/>
      <c r="AW102" s="34"/>
      <c r="AX102" s="35"/>
      <c r="AY102" s="36"/>
      <c r="AZ102" s="36"/>
      <c r="BA102" s="36"/>
    </row>
    <row r="103" spans="1:53" x14ac:dyDescent="0.2">
      <c r="A103" s="121">
        <v>362</v>
      </c>
      <c r="B103" s="122">
        <v>255.8476</v>
      </c>
      <c r="C103" s="77">
        <f t="shared" si="64"/>
        <v>18.060600000000022</v>
      </c>
      <c r="D103" s="80">
        <f t="shared" si="65"/>
        <v>1120.4389665902559</v>
      </c>
      <c r="E103" s="80">
        <f t="shared" si="66"/>
        <v>20.043630887124433</v>
      </c>
      <c r="F103" s="31"/>
      <c r="G103" s="121">
        <v>363</v>
      </c>
      <c r="H103" s="122">
        <v>255.8828</v>
      </c>
      <c r="I103" s="77">
        <f t="shared" si="67"/>
        <v>18.071400000000011</v>
      </c>
      <c r="J103" s="80">
        <f t="shared" si="68"/>
        <v>1122.8626448421255</v>
      </c>
      <c r="K103" s="80">
        <f t="shared" si="69"/>
        <v>20.086988279823355</v>
      </c>
      <c r="L103" s="31"/>
      <c r="M103" s="121">
        <v>363</v>
      </c>
      <c r="N103" s="122">
        <v>255.90170000000001</v>
      </c>
      <c r="O103" s="77">
        <f t="shared" si="70"/>
        <v>18.241800000000012</v>
      </c>
      <c r="P103" s="80">
        <f t="shared" si="71"/>
        <v>1112.3737789033969</v>
      </c>
      <c r="Q103" s="80">
        <f t="shared" si="72"/>
        <v>19.899352037627853</v>
      </c>
      <c r="R103" s="31"/>
      <c r="S103" s="121">
        <v>362</v>
      </c>
      <c r="T103" s="122">
        <v>255.72319999999999</v>
      </c>
      <c r="U103" s="77">
        <f t="shared" si="73"/>
        <v>18.539299999999997</v>
      </c>
      <c r="V103" s="80">
        <f t="shared" si="74"/>
        <v>1091.5083093752191</v>
      </c>
      <c r="W103" s="80">
        <f t="shared" si="75"/>
        <v>19.526087824243636</v>
      </c>
      <c r="X103" s="31"/>
      <c r="Y103" s="121">
        <v>363</v>
      </c>
      <c r="Z103" s="122">
        <v>255.60149999999999</v>
      </c>
      <c r="AA103" s="77">
        <f t="shared" si="76"/>
        <v>19.08280000000002</v>
      </c>
      <c r="AB103" s="80">
        <f t="shared" si="77"/>
        <v>1063.350242102835</v>
      </c>
      <c r="AC103" s="80">
        <f t="shared" si="78"/>
        <v>19.022365690569497</v>
      </c>
      <c r="AD103" s="31"/>
      <c r="AE103" s="121">
        <v>362</v>
      </c>
      <c r="AF103" s="122">
        <v>255.5393</v>
      </c>
      <c r="AG103" s="77">
        <f t="shared" si="79"/>
        <v>19.199100000000016</v>
      </c>
      <c r="AH103" s="80">
        <f t="shared" si="80"/>
        <v>1053.9973227911717</v>
      </c>
      <c r="AI103" s="80">
        <f t="shared" si="81"/>
        <v>18.855050497158707</v>
      </c>
      <c r="AJ103" s="31"/>
      <c r="AK103" s="121">
        <v>362</v>
      </c>
      <c r="AL103" s="122">
        <v>255.7611</v>
      </c>
      <c r="AM103" s="77">
        <f t="shared" si="82"/>
        <v>19.620900000000006</v>
      </c>
      <c r="AN103" s="80">
        <f t="shared" si="83"/>
        <v>1031.339031339031</v>
      </c>
      <c r="AO103" s="80">
        <f t="shared" si="84"/>
        <v>18.449714335224169</v>
      </c>
      <c r="AP103" s="31"/>
      <c r="AQ103" s="121">
        <v>362</v>
      </c>
      <c r="AR103" s="122">
        <v>256.02339999999998</v>
      </c>
      <c r="AS103" s="77">
        <f t="shared" si="85"/>
        <v>19.418000000000006</v>
      </c>
      <c r="AT103" s="80">
        <f t="shared" si="86"/>
        <v>1042.1155628798019</v>
      </c>
      <c r="AU103" s="80">
        <f t="shared" si="87"/>
        <v>18.642496652590374</v>
      </c>
      <c r="AV103" s="31"/>
      <c r="AW103" s="34"/>
      <c r="AX103" s="35"/>
      <c r="AY103" s="36"/>
      <c r="AZ103" s="36"/>
      <c r="BA103" s="36"/>
    </row>
    <row r="104" spans="1:53" x14ac:dyDescent="0.2">
      <c r="A104" s="121">
        <v>387</v>
      </c>
      <c r="B104" s="122">
        <v>254.5821</v>
      </c>
      <c r="C104" s="77">
        <f t="shared" si="64"/>
        <v>19.326100000000025</v>
      </c>
      <c r="D104" s="80">
        <f t="shared" si="65"/>
        <v>1119.3825965921719</v>
      </c>
      <c r="E104" s="80">
        <f t="shared" si="66"/>
        <v>20.024733391630981</v>
      </c>
      <c r="F104" s="31"/>
      <c r="G104" s="121">
        <v>387</v>
      </c>
      <c r="H104" s="122">
        <v>254.65780000000001</v>
      </c>
      <c r="I104" s="77">
        <f t="shared" si="67"/>
        <v>19.296400000000006</v>
      </c>
      <c r="J104" s="80">
        <f t="shared" si="68"/>
        <v>1121.1054911797016</v>
      </c>
      <c r="K104" s="80">
        <f t="shared" si="69"/>
        <v>20.055554403930262</v>
      </c>
      <c r="L104" s="31"/>
      <c r="M104" s="121">
        <v>387</v>
      </c>
      <c r="N104" s="122">
        <v>254.5848</v>
      </c>
      <c r="O104" s="77">
        <f t="shared" si="70"/>
        <v>19.558700000000016</v>
      </c>
      <c r="P104" s="80">
        <f t="shared" si="71"/>
        <v>1106.0704443546852</v>
      </c>
      <c r="Q104" s="80">
        <f t="shared" si="72"/>
        <v>19.786591133357518</v>
      </c>
      <c r="R104" s="31"/>
      <c r="S104" s="121">
        <v>386</v>
      </c>
      <c r="T104" s="122">
        <v>254.76060000000001</v>
      </c>
      <c r="U104" s="77">
        <f t="shared" si="73"/>
        <v>19.501899999999978</v>
      </c>
      <c r="V104" s="80">
        <f t="shared" si="74"/>
        <v>1106.4255277690904</v>
      </c>
      <c r="W104" s="80">
        <f t="shared" si="75"/>
        <v>19.792943251683191</v>
      </c>
      <c r="X104" s="31"/>
      <c r="Y104" s="121">
        <v>387</v>
      </c>
      <c r="Z104" s="122">
        <v>254.2954</v>
      </c>
      <c r="AA104" s="77">
        <f t="shared" si="76"/>
        <v>20.388900000000007</v>
      </c>
      <c r="AB104" s="80">
        <f t="shared" si="77"/>
        <v>1061.0332092462072</v>
      </c>
      <c r="AC104" s="80">
        <f t="shared" si="78"/>
        <v>18.980916086694226</v>
      </c>
      <c r="AD104" s="31"/>
      <c r="AE104" s="121">
        <v>386</v>
      </c>
      <c r="AF104" s="122">
        <v>254.3306</v>
      </c>
      <c r="AG104" s="77">
        <f t="shared" si="79"/>
        <v>20.407800000000009</v>
      </c>
      <c r="AH104" s="80">
        <f t="shared" si="80"/>
        <v>1057.3114201432782</v>
      </c>
      <c r="AI104" s="80">
        <f t="shared" si="81"/>
        <v>18.914336675192811</v>
      </c>
      <c r="AJ104" s="31"/>
      <c r="AK104" s="121">
        <v>386</v>
      </c>
      <c r="AL104" s="122">
        <v>254.50909999999999</v>
      </c>
      <c r="AM104" s="77">
        <f t="shared" si="82"/>
        <v>20.872900000000016</v>
      </c>
      <c r="AN104" s="80">
        <f t="shared" si="83"/>
        <v>1033.7518983945683</v>
      </c>
      <c r="AO104" s="80">
        <f t="shared" si="84"/>
        <v>18.492878325484227</v>
      </c>
      <c r="AP104" s="31"/>
      <c r="AQ104" s="121">
        <v>386</v>
      </c>
      <c r="AR104" s="122">
        <v>254.73349999999999</v>
      </c>
      <c r="AS104" s="77">
        <f t="shared" si="85"/>
        <v>20.707899999999995</v>
      </c>
      <c r="AT104" s="80">
        <f t="shared" si="86"/>
        <v>1041.9888062043956</v>
      </c>
      <c r="AU104" s="80">
        <f t="shared" si="87"/>
        <v>18.640229091312982</v>
      </c>
      <c r="AV104" s="31"/>
      <c r="AW104" s="34"/>
      <c r="AX104" s="35"/>
      <c r="AY104" s="36"/>
      <c r="AZ104" s="36"/>
      <c r="BA104" s="36"/>
    </row>
    <row r="105" spans="1:53" x14ac:dyDescent="0.2">
      <c r="A105" s="121">
        <v>411</v>
      </c>
      <c r="B105" s="122">
        <v>253.79249999999999</v>
      </c>
      <c r="C105" s="77">
        <f t="shared" si="64"/>
        <v>20.115700000000032</v>
      </c>
      <c r="D105" s="80">
        <f t="shared" si="65"/>
        <v>1142.1377332133588</v>
      </c>
      <c r="E105" s="80">
        <f t="shared" si="66"/>
        <v>20.431802025283702</v>
      </c>
      <c r="F105" s="31"/>
      <c r="G105" s="121">
        <v>411</v>
      </c>
      <c r="H105" s="122">
        <v>253.733</v>
      </c>
      <c r="I105" s="77">
        <f t="shared" si="67"/>
        <v>20.22120000000001</v>
      </c>
      <c r="J105" s="80">
        <f t="shared" si="68"/>
        <v>1136.1788617886173</v>
      </c>
      <c r="K105" s="80">
        <f t="shared" si="69"/>
        <v>20.325203252032509</v>
      </c>
      <c r="L105" s="31"/>
      <c r="M105" s="121">
        <v>411</v>
      </c>
      <c r="N105" s="122">
        <v>253.60589999999999</v>
      </c>
      <c r="O105" s="77">
        <f t="shared" si="70"/>
        <v>20.537600000000026</v>
      </c>
      <c r="P105" s="80">
        <f t="shared" si="71"/>
        <v>1118.6750155811765</v>
      </c>
      <c r="Q105" s="80">
        <f t="shared" si="72"/>
        <v>20.01207541290119</v>
      </c>
      <c r="R105" s="31"/>
      <c r="S105" s="121">
        <v>412</v>
      </c>
      <c r="T105" s="122">
        <v>253.47880000000001</v>
      </c>
      <c r="U105" s="77">
        <f t="shared" si="73"/>
        <v>20.783699999999982</v>
      </c>
      <c r="V105" s="80">
        <f t="shared" si="74"/>
        <v>1108.1183812314468</v>
      </c>
      <c r="W105" s="80">
        <f t="shared" si="75"/>
        <v>19.823226855660945</v>
      </c>
      <c r="X105" s="31"/>
      <c r="Y105" s="121">
        <v>412</v>
      </c>
      <c r="Z105" s="122">
        <v>253.21379999999999</v>
      </c>
      <c r="AA105" s="77">
        <f t="shared" si="76"/>
        <v>21.470500000000015</v>
      </c>
      <c r="AB105" s="80">
        <f t="shared" si="77"/>
        <v>1072.6718055005697</v>
      </c>
      <c r="AC105" s="80">
        <f t="shared" si="78"/>
        <v>19.189119955287474</v>
      </c>
      <c r="AD105" s="31"/>
      <c r="AE105" s="121">
        <v>412</v>
      </c>
      <c r="AF105" s="122">
        <v>253.17869999999999</v>
      </c>
      <c r="AG105" s="77">
        <f t="shared" si="79"/>
        <v>21.559700000000021</v>
      </c>
      <c r="AH105" s="80">
        <f t="shared" si="80"/>
        <v>1068.2337880397213</v>
      </c>
      <c r="AI105" s="80">
        <f t="shared" si="81"/>
        <v>19.109727871909147</v>
      </c>
      <c r="AJ105" s="31"/>
      <c r="AK105" s="121">
        <v>411</v>
      </c>
      <c r="AL105" s="122">
        <v>253.41390000000001</v>
      </c>
      <c r="AM105" s="77">
        <f t="shared" si="82"/>
        <v>21.968099999999993</v>
      </c>
      <c r="AN105" s="80">
        <f t="shared" si="83"/>
        <v>1045.8300899941282</v>
      </c>
      <c r="AO105" s="80">
        <f t="shared" si="84"/>
        <v>18.708946153741113</v>
      </c>
      <c r="AP105" s="31"/>
      <c r="AQ105" s="121">
        <v>411</v>
      </c>
      <c r="AR105" s="122">
        <v>253.779</v>
      </c>
      <c r="AS105" s="77">
        <f t="shared" si="85"/>
        <v>21.662399999999991</v>
      </c>
      <c r="AT105" s="80">
        <f t="shared" si="86"/>
        <v>1060.5888544205632</v>
      </c>
      <c r="AU105" s="80">
        <f t="shared" si="87"/>
        <v>18.972966984267678</v>
      </c>
      <c r="AV105" s="31"/>
      <c r="AW105" s="34"/>
      <c r="AX105" s="35"/>
      <c r="AY105" s="36"/>
      <c r="AZ105" s="36"/>
      <c r="BA105" s="36"/>
    </row>
    <row r="106" spans="1:53" x14ac:dyDescent="0.2">
      <c r="A106" s="121">
        <v>435</v>
      </c>
      <c r="B106" s="122">
        <v>252.5865</v>
      </c>
      <c r="C106" s="77">
        <f t="shared" si="64"/>
        <v>21.321700000000021</v>
      </c>
      <c r="D106" s="80">
        <f t="shared" si="65"/>
        <v>1140.4578434177376</v>
      </c>
      <c r="E106" s="80">
        <f t="shared" si="66"/>
        <v>20.401750329476524</v>
      </c>
      <c r="F106" s="31"/>
      <c r="G106" s="121">
        <v>435</v>
      </c>
      <c r="H106" s="122">
        <v>252.44589999999999</v>
      </c>
      <c r="I106" s="77">
        <f t="shared" si="67"/>
        <v>21.50830000000002</v>
      </c>
      <c r="J106" s="80">
        <f t="shared" si="68"/>
        <v>1130.5635498853919</v>
      </c>
      <c r="K106" s="80">
        <f t="shared" si="69"/>
        <v>20.224750445176959</v>
      </c>
      <c r="L106" s="31"/>
      <c r="M106" s="121">
        <v>435</v>
      </c>
      <c r="N106" s="122">
        <v>252.0078</v>
      </c>
      <c r="O106" s="77">
        <f t="shared" si="70"/>
        <v>22.135700000000014</v>
      </c>
      <c r="P106" s="80">
        <f t="shared" si="71"/>
        <v>1098.5195860081219</v>
      </c>
      <c r="Q106" s="80">
        <f t="shared" si="72"/>
        <v>19.651513166513809</v>
      </c>
      <c r="R106" s="31"/>
      <c r="S106" s="121">
        <v>435</v>
      </c>
      <c r="T106" s="122">
        <v>252.2079</v>
      </c>
      <c r="U106" s="77">
        <f t="shared" si="73"/>
        <v>22.054599999999994</v>
      </c>
      <c r="V106" s="80">
        <f t="shared" si="74"/>
        <v>1102.5591033163153</v>
      </c>
      <c r="W106" s="80">
        <f t="shared" si="75"/>
        <v>19.723776445730149</v>
      </c>
      <c r="X106" s="31"/>
      <c r="Y106" s="121">
        <v>436</v>
      </c>
      <c r="Z106" s="122">
        <v>252.01320000000001</v>
      </c>
      <c r="AA106" s="77">
        <f t="shared" si="76"/>
        <v>22.671099999999996</v>
      </c>
      <c r="AB106" s="80">
        <f t="shared" si="77"/>
        <v>1075.0426754767084</v>
      </c>
      <c r="AC106" s="80">
        <f t="shared" si="78"/>
        <v>19.231532656112851</v>
      </c>
      <c r="AD106" s="31"/>
      <c r="AE106" s="121">
        <v>435</v>
      </c>
      <c r="AF106" s="122">
        <v>251.9727</v>
      </c>
      <c r="AG106" s="77">
        <f t="shared" si="79"/>
        <v>22.76570000000001</v>
      </c>
      <c r="AH106" s="80">
        <f t="shared" si="80"/>
        <v>1068.1200226656765</v>
      </c>
      <c r="AI106" s="80">
        <f t="shared" si="81"/>
        <v>19.107692713160581</v>
      </c>
      <c r="AJ106" s="31"/>
      <c r="AK106" s="121">
        <v>435</v>
      </c>
      <c r="AL106" s="122">
        <v>252.26740000000001</v>
      </c>
      <c r="AM106" s="77">
        <f t="shared" si="82"/>
        <v>23.114599999999996</v>
      </c>
      <c r="AN106" s="80">
        <f t="shared" si="83"/>
        <v>1051.9974388481739</v>
      </c>
      <c r="AO106" s="80">
        <f t="shared" si="84"/>
        <v>18.819274397999536</v>
      </c>
      <c r="AP106" s="31"/>
      <c r="AQ106" s="121">
        <v>435</v>
      </c>
      <c r="AR106" s="122">
        <v>252.5162</v>
      </c>
      <c r="AS106" s="77">
        <f t="shared" si="85"/>
        <v>22.92519999999999</v>
      </c>
      <c r="AT106" s="80">
        <f t="shared" si="86"/>
        <v>1060.6886744717608</v>
      </c>
      <c r="AU106" s="80">
        <f t="shared" si="87"/>
        <v>18.974752673913432</v>
      </c>
      <c r="AV106" s="31"/>
      <c r="AW106" s="34"/>
      <c r="AX106" s="35"/>
      <c r="AY106" s="36"/>
      <c r="AZ106" s="36"/>
      <c r="BA106" s="36"/>
    </row>
    <row r="107" spans="1:53" x14ac:dyDescent="0.2">
      <c r="A107" s="121">
        <v>460</v>
      </c>
      <c r="B107" s="122">
        <v>251.19659999999999</v>
      </c>
      <c r="C107" s="77">
        <f t="shared" si="64"/>
        <v>22.711600000000033</v>
      </c>
      <c r="D107" s="80">
        <f t="shared" si="65"/>
        <v>1132.1967628876857</v>
      </c>
      <c r="E107" s="80">
        <f t="shared" si="66"/>
        <v>20.253967135736776</v>
      </c>
      <c r="F107" s="31"/>
      <c r="G107" s="121">
        <v>460</v>
      </c>
      <c r="H107" s="122">
        <v>251.23439999999999</v>
      </c>
      <c r="I107" s="77">
        <f t="shared" si="67"/>
        <v>22.719800000000021</v>
      </c>
      <c r="J107" s="80">
        <f t="shared" si="68"/>
        <v>1131.7881319377802</v>
      </c>
      <c r="K107" s="80">
        <f t="shared" si="69"/>
        <v>20.246657100854744</v>
      </c>
      <c r="L107" s="31"/>
      <c r="M107" s="121">
        <v>460</v>
      </c>
      <c r="N107" s="122">
        <v>251.03700000000001</v>
      </c>
      <c r="O107" s="77">
        <f t="shared" si="70"/>
        <v>23.106500000000011</v>
      </c>
      <c r="P107" s="80">
        <f t="shared" si="71"/>
        <v>1112.8470343842637</v>
      </c>
      <c r="Q107" s="80">
        <f t="shared" si="72"/>
        <v>19.90781814640901</v>
      </c>
      <c r="R107" s="31"/>
      <c r="S107" s="121">
        <v>460</v>
      </c>
      <c r="T107" s="122">
        <v>250.9289</v>
      </c>
      <c r="U107" s="77">
        <f t="shared" si="73"/>
        <v>23.33359999999999</v>
      </c>
      <c r="V107" s="80">
        <f t="shared" si="74"/>
        <v>1102.0159769602637</v>
      </c>
      <c r="W107" s="80">
        <f t="shared" si="75"/>
        <v>19.714060410738171</v>
      </c>
      <c r="X107" s="31"/>
      <c r="Y107" s="121">
        <v>460</v>
      </c>
      <c r="Z107" s="122">
        <v>251.16679999999999</v>
      </c>
      <c r="AA107" s="77">
        <f t="shared" si="76"/>
        <v>23.517500000000013</v>
      </c>
      <c r="AB107" s="80">
        <f t="shared" si="77"/>
        <v>1093.3985330073344</v>
      </c>
      <c r="AC107" s="80">
        <f t="shared" si="78"/>
        <v>19.559902200488988</v>
      </c>
      <c r="AD107" s="31"/>
      <c r="AE107" s="121">
        <v>459</v>
      </c>
      <c r="AF107" s="122">
        <v>250.8586</v>
      </c>
      <c r="AG107" s="77">
        <f t="shared" si="79"/>
        <v>23.879800000000017</v>
      </c>
      <c r="AH107" s="80">
        <f t="shared" si="80"/>
        <v>1074.468797896129</v>
      </c>
      <c r="AI107" s="80">
        <f t="shared" si="81"/>
        <v>19.221266509769748</v>
      </c>
      <c r="AJ107" s="31"/>
      <c r="AK107" s="121">
        <v>460</v>
      </c>
      <c r="AL107" s="122">
        <v>250.78819999999999</v>
      </c>
      <c r="AM107" s="77">
        <f t="shared" si="82"/>
        <v>24.593800000000016</v>
      </c>
      <c r="AN107" s="80">
        <f t="shared" si="83"/>
        <v>1045.5480649594606</v>
      </c>
      <c r="AO107" s="80">
        <f t="shared" si="84"/>
        <v>18.703900983174609</v>
      </c>
      <c r="AP107" s="31"/>
      <c r="AQ107" s="121">
        <v>460</v>
      </c>
      <c r="AR107" s="122">
        <v>251.202</v>
      </c>
      <c r="AS107" s="77">
        <f t="shared" si="85"/>
        <v>24.239399999999989</v>
      </c>
      <c r="AT107" s="80">
        <f t="shared" si="86"/>
        <v>1060.8348391461839</v>
      </c>
      <c r="AU107" s="80">
        <f t="shared" si="87"/>
        <v>18.977367426586476</v>
      </c>
      <c r="AV107" s="31"/>
      <c r="AW107" s="34"/>
      <c r="AX107" s="35"/>
      <c r="AY107" s="36"/>
      <c r="AZ107" s="36"/>
      <c r="BA107" s="36"/>
    </row>
    <row r="108" spans="1:53" x14ac:dyDescent="0.2">
      <c r="A108" s="121">
        <v>484</v>
      </c>
      <c r="B108" s="122">
        <v>250.24199999999999</v>
      </c>
      <c r="C108" s="77">
        <f t="shared" si="64"/>
        <v>23.666200000000032</v>
      </c>
      <c r="D108" s="80">
        <f t="shared" si="65"/>
        <v>1143.2169085024195</v>
      </c>
      <c r="E108" s="80">
        <f t="shared" si="66"/>
        <v>20.451107486626469</v>
      </c>
      <c r="F108" s="31"/>
      <c r="G108" s="121">
        <v>484</v>
      </c>
      <c r="H108" s="122">
        <v>250.30420000000001</v>
      </c>
      <c r="I108" s="77">
        <f t="shared" si="67"/>
        <v>23.650000000000006</v>
      </c>
      <c r="J108" s="80">
        <f t="shared" si="68"/>
        <v>1143.9999999999995</v>
      </c>
      <c r="K108" s="80">
        <f t="shared" si="69"/>
        <v>20.465116279069761</v>
      </c>
      <c r="L108" s="31"/>
      <c r="M108" s="121">
        <v>484</v>
      </c>
      <c r="N108" s="122">
        <v>250.0933</v>
      </c>
      <c r="O108" s="77">
        <f t="shared" si="70"/>
        <v>24.050200000000018</v>
      </c>
      <c r="P108" s="80">
        <f t="shared" si="71"/>
        <v>1124.9636177661714</v>
      </c>
      <c r="Q108" s="80">
        <f t="shared" si="72"/>
        <v>20.124572768625608</v>
      </c>
      <c r="R108" s="31"/>
      <c r="S108" s="121">
        <v>484</v>
      </c>
      <c r="T108" s="122">
        <v>250.01490000000001</v>
      </c>
      <c r="U108" s="77">
        <f t="shared" si="73"/>
        <v>24.247599999999977</v>
      </c>
      <c r="V108" s="80">
        <f t="shared" si="74"/>
        <v>1115.8052755736662</v>
      </c>
      <c r="W108" s="80">
        <f t="shared" si="75"/>
        <v>19.960738382355387</v>
      </c>
      <c r="X108" s="31"/>
      <c r="Y108" s="121">
        <v>484</v>
      </c>
      <c r="Z108" s="122">
        <v>249.71469999999999</v>
      </c>
      <c r="AA108" s="77">
        <f t="shared" si="76"/>
        <v>24.969600000000014</v>
      </c>
      <c r="AB108" s="80">
        <f t="shared" si="77"/>
        <v>1083.5415865692676</v>
      </c>
      <c r="AC108" s="80">
        <f t="shared" si="78"/>
        <v>19.383570421632694</v>
      </c>
      <c r="AD108" s="31"/>
      <c r="AE108" s="121">
        <v>484</v>
      </c>
      <c r="AF108" s="122">
        <v>249.62549999999999</v>
      </c>
      <c r="AG108" s="77">
        <f t="shared" si="79"/>
        <v>25.112900000000025</v>
      </c>
      <c r="AH108" s="80">
        <f t="shared" si="80"/>
        <v>1077.358648344077</v>
      </c>
      <c r="AI108" s="80">
        <f t="shared" si="81"/>
        <v>19.272963297747353</v>
      </c>
      <c r="AJ108" s="31"/>
      <c r="AK108" s="121">
        <v>484</v>
      </c>
      <c r="AL108" s="122">
        <v>250.1258</v>
      </c>
      <c r="AM108" s="77">
        <f t="shared" si="82"/>
        <v>25.256200000000007</v>
      </c>
      <c r="AN108" s="80">
        <f t="shared" si="83"/>
        <v>1071.2458723006623</v>
      </c>
      <c r="AO108" s="80">
        <f t="shared" si="84"/>
        <v>19.163611311281976</v>
      </c>
      <c r="AP108" s="31"/>
      <c r="AQ108" s="121">
        <v>484</v>
      </c>
      <c r="AR108" s="122">
        <v>250.1609</v>
      </c>
      <c r="AS108" s="77">
        <f t="shared" si="85"/>
        <v>25.280499999999989</v>
      </c>
      <c r="AT108" s="80">
        <f t="shared" si="86"/>
        <v>1070.2161745218652</v>
      </c>
      <c r="AU108" s="80">
        <f t="shared" si="87"/>
        <v>19.145190957457338</v>
      </c>
      <c r="AV108" s="31"/>
      <c r="AW108" s="34"/>
      <c r="AX108" s="35"/>
      <c r="AY108" s="36"/>
      <c r="AZ108" s="36"/>
      <c r="BA108" s="36"/>
    </row>
    <row r="109" spans="1:53" x14ac:dyDescent="0.2">
      <c r="A109" s="123"/>
      <c r="B109" s="124"/>
      <c r="C109" s="78"/>
      <c r="D109" s="78"/>
      <c r="E109" s="78"/>
      <c r="F109" s="31"/>
      <c r="G109" s="123"/>
      <c r="H109" s="124"/>
      <c r="I109" s="78"/>
      <c r="J109" s="78"/>
      <c r="K109" s="78"/>
      <c r="L109" s="31"/>
      <c r="M109" s="123"/>
      <c r="N109" s="124"/>
      <c r="O109" s="78"/>
      <c r="P109" s="78"/>
      <c r="Q109" s="78"/>
      <c r="R109" s="31"/>
      <c r="S109" s="123"/>
      <c r="T109" s="124"/>
      <c r="U109" s="78"/>
      <c r="V109" s="78"/>
      <c r="W109" s="78"/>
      <c r="X109" s="31"/>
      <c r="Y109" s="123"/>
      <c r="Z109" s="124"/>
      <c r="AA109" s="78"/>
      <c r="AB109" s="78"/>
      <c r="AC109" s="78"/>
      <c r="AD109" s="31"/>
      <c r="AE109" s="123"/>
      <c r="AF109" s="124"/>
      <c r="AG109" s="78"/>
      <c r="AH109" s="78"/>
      <c r="AI109" s="78"/>
      <c r="AJ109" s="31"/>
      <c r="AK109" s="123"/>
      <c r="AL109" s="124"/>
      <c r="AM109" s="78"/>
      <c r="AN109" s="78"/>
      <c r="AO109" s="78"/>
      <c r="AP109" s="31"/>
      <c r="AQ109" s="123"/>
      <c r="AR109" s="124"/>
      <c r="AS109" s="78"/>
      <c r="AT109" s="78"/>
      <c r="AU109" s="78"/>
      <c r="AV109" s="31"/>
      <c r="AW109" s="34"/>
      <c r="AX109" s="37"/>
      <c r="AY109" s="36"/>
      <c r="AZ109" s="36"/>
      <c r="BA109" s="36"/>
    </row>
    <row r="110" spans="1:53" x14ac:dyDescent="0.2">
      <c r="A110" s="38" t="s">
        <v>22</v>
      </c>
      <c r="B110" s="38"/>
      <c r="C110" s="38"/>
      <c r="D110" s="39">
        <f>TRIMMEAN(E92:E108,0.4)</f>
        <v>19.269409179282487</v>
      </c>
      <c r="E110" s="38"/>
      <c r="F110" s="38"/>
      <c r="G110" s="38" t="s">
        <v>22</v>
      </c>
      <c r="H110" s="38"/>
      <c r="I110" s="38"/>
      <c r="J110" s="39">
        <f>TRIMMEAN(K92:K108,0.4)</f>
        <v>19.335184017108002</v>
      </c>
      <c r="K110" s="38"/>
      <c r="L110" s="38"/>
      <c r="M110" s="38" t="s">
        <v>22</v>
      </c>
      <c r="N110" s="38"/>
      <c r="O110" s="38"/>
      <c r="P110" s="39">
        <f>TRIMMEAN(Q92:Q108,0.4)</f>
        <v>19.039336302286394</v>
      </c>
      <c r="Q110" s="38"/>
      <c r="R110" s="38"/>
      <c r="S110" s="38" t="s">
        <v>22</v>
      </c>
      <c r="T110" s="38"/>
      <c r="U110" s="38"/>
      <c r="V110" s="39">
        <f>TRIMMEAN(W92:W108,0.4)</f>
        <v>18.909993020895261</v>
      </c>
      <c r="W110" s="38"/>
      <c r="X110" s="38"/>
      <c r="Y110" s="38" t="s">
        <v>22</v>
      </c>
      <c r="Z110" s="38"/>
      <c r="AA110" s="38"/>
      <c r="AB110" s="39">
        <f>TRIMMEAN(AC92:AC108,0.4)</f>
        <v>18.432690715316326</v>
      </c>
      <c r="AC110" s="38"/>
      <c r="AD110" s="38"/>
      <c r="AE110" s="38" t="s">
        <v>22</v>
      </c>
      <c r="AF110" s="38"/>
      <c r="AG110" s="38"/>
      <c r="AH110" s="39">
        <f>TRIMMEAN(AI92:AI108,0.4)</f>
        <v>18.229287574923411</v>
      </c>
      <c r="AI110" s="38"/>
      <c r="AJ110" s="38"/>
      <c r="AK110" s="38" t="s">
        <v>22</v>
      </c>
      <c r="AL110" s="38"/>
      <c r="AM110" s="38"/>
      <c r="AN110" s="39">
        <f>TRIMMEAN(AO92:AO108,0.4)</f>
        <v>17.711408190245116</v>
      </c>
      <c r="AO110" s="38"/>
      <c r="AP110" s="38"/>
      <c r="AQ110" s="38" t="s">
        <v>22</v>
      </c>
      <c r="AR110" s="38"/>
      <c r="AS110" s="38"/>
      <c r="AT110" s="39">
        <f>TRIMMEAN(AU92:AU108,0.4)</f>
        <v>17.89163915145053</v>
      </c>
      <c r="AU110" s="38"/>
      <c r="AV110" s="38"/>
      <c r="AW110" s="41"/>
      <c r="AX110" s="41"/>
      <c r="AY110" s="41"/>
      <c r="AZ110" s="42"/>
      <c r="BA110" s="41"/>
    </row>
    <row r="111" spans="1:53" ht="15" x14ac:dyDescent="0.2">
      <c r="A111" s="32"/>
      <c r="B111" s="32"/>
      <c r="C111" s="151"/>
      <c r="D111" s="151"/>
      <c r="E111" s="32"/>
      <c r="F111" s="34"/>
      <c r="G111" s="32"/>
      <c r="H111" s="32"/>
      <c r="I111" s="151"/>
      <c r="J111" s="151"/>
      <c r="K111" s="32"/>
      <c r="L111" s="34"/>
      <c r="M111" s="32"/>
      <c r="N111" s="32"/>
      <c r="O111" s="151"/>
      <c r="P111" s="151"/>
      <c r="Q111" s="32"/>
      <c r="R111" s="34"/>
      <c r="S111" s="32"/>
      <c r="T111" s="32"/>
      <c r="U111" s="151"/>
      <c r="V111" s="151"/>
      <c r="W111" s="32"/>
      <c r="X111" s="34"/>
      <c r="Y111" s="32"/>
      <c r="Z111" s="32"/>
      <c r="AA111" s="151"/>
      <c r="AB111" s="151"/>
      <c r="AC111" s="32"/>
      <c r="AD111" s="34"/>
      <c r="AE111" s="32"/>
      <c r="AF111" s="32"/>
      <c r="AG111" s="151"/>
      <c r="AH111" s="151"/>
      <c r="AI111" s="32"/>
      <c r="AJ111" s="34"/>
      <c r="AK111" s="32"/>
      <c r="AL111" s="32"/>
      <c r="AM111" s="151"/>
      <c r="AN111" s="151"/>
      <c r="AO111" s="32"/>
      <c r="AP111" s="34"/>
      <c r="AQ111" s="32"/>
      <c r="AR111" s="32"/>
      <c r="AS111" s="151"/>
      <c r="AT111" s="151"/>
      <c r="AU111" s="32"/>
      <c r="AV111" s="34"/>
      <c r="AW111" s="32"/>
      <c r="AX111" s="32"/>
      <c r="AY111" s="151"/>
      <c r="AZ111" s="151"/>
      <c r="BA111" s="32"/>
    </row>
    <row r="112" spans="1:53" ht="15" x14ac:dyDescent="0.2">
      <c r="A112" s="32"/>
      <c r="B112" s="32"/>
      <c r="C112" s="32"/>
      <c r="D112" s="32"/>
      <c r="E112" s="32"/>
      <c r="F112" s="34"/>
      <c r="G112" s="32"/>
      <c r="H112" s="32"/>
      <c r="I112" s="32"/>
      <c r="J112" s="32"/>
      <c r="K112" s="32"/>
      <c r="L112" s="34"/>
      <c r="M112" s="32"/>
      <c r="N112" s="32"/>
      <c r="O112" s="32"/>
      <c r="P112" s="32"/>
      <c r="Q112" s="32"/>
      <c r="R112" s="34"/>
      <c r="S112" s="32"/>
      <c r="T112" s="32"/>
      <c r="U112" s="32"/>
      <c r="V112" s="32"/>
      <c r="W112" s="32"/>
      <c r="X112" s="34"/>
      <c r="Y112" s="32"/>
      <c r="Z112" s="32"/>
      <c r="AA112" s="32"/>
      <c r="AB112" s="32"/>
      <c r="AC112" s="32"/>
      <c r="AD112" s="34"/>
      <c r="AE112" s="32"/>
      <c r="AF112" s="32"/>
      <c r="AG112" s="32"/>
      <c r="AH112" s="32"/>
      <c r="AI112" s="32"/>
      <c r="AJ112" s="34"/>
      <c r="AK112" s="32"/>
      <c r="AL112" s="32"/>
      <c r="AM112" s="32"/>
      <c r="AN112" s="32"/>
      <c r="AO112" s="32"/>
      <c r="AP112" s="34"/>
      <c r="AQ112" s="32"/>
      <c r="AR112" s="32"/>
      <c r="AS112" s="32"/>
      <c r="AT112" s="32"/>
      <c r="AU112" s="32"/>
      <c r="AV112" s="34"/>
      <c r="AW112" s="32"/>
      <c r="AX112" s="32"/>
      <c r="AY112" s="32"/>
      <c r="AZ112" s="32"/>
      <c r="BA112" s="32"/>
    </row>
    <row r="113" spans="1:53" ht="15" x14ac:dyDescent="0.2">
      <c r="A113" s="32"/>
      <c r="B113" s="32"/>
      <c r="C113" s="32"/>
      <c r="D113" s="32"/>
      <c r="E113" s="32"/>
      <c r="F113" s="34"/>
      <c r="G113" s="32"/>
      <c r="H113" s="32"/>
      <c r="I113" s="32"/>
      <c r="J113" s="32"/>
      <c r="K113" s="32"/>
      <c r="L113" s="34"/>
      <c r="M113" s="32"/>
      <c r="N113" s="32"/>
      <c r="O113" s="32"/>
      <c r="P113" s="32"/>
      <c r="Q113" s="32"/>
      <c r="R113" s="34"/>
      <c r="S113" s="32"/>
      <c r="T113" s="32"/>
      <c r="U113" s="32"/>
      <c r="V113" s="32"/>
      <c r="W113" s="32"/>
      <c r="X113" s="34"/>
      <c r="Y113" s="32"/>
      <c r="Z113" s="32"/>
      <c r="AA113" s="32"/>
      <c r="AB113" s="32"/>
      <c r="AC113" s="32"/>
      <c r="AD113" s="34"/>
      <c r="AE113" s="32"/>
      <c r="AF113" s="32"/>
      <c r="AG113" s="32"/>
      <c r="AH113" s="32"/>
      <c r="AI113" s="32"/>
      <c r="AJ113" s="34"/>
      <c r="AK113" s="32"/>
      <c r="AL113" s="32"/>
      <c r="AM113" s="32"/>
      <c r="AN113" s="32"/>
      <c r="AO113" s="32"/>
      <c r="AP113" s="34"/>
      <c r="AQ113" s="32"/>
      <c r="AR113" s="32"/>
      <c r="AS113" s="32"/>
      <c r="AT113" s="32"/>
      <c r="AU113" s="32"/>
      <c r="AV113" s="34"/>
      <c r="AW113" s="32"/>
      <c r="AX113" s="32"/>
      <c r="AY113" s="32"/>
      <c r="AZ113" s="32"/>
      <c r="BA113" s="32"/>
    </row>
    <row r="114" spans="1:53" ht="15" x14ac:dyDescent="0.2">
      <c r="A114" s="33"/>
      <c r="B114" s="33"/>
      <c r="C114" s="32"/>
      <c r="D114" s="32"/>
      <c r="E114" s="32"/>
      <c r="F114" s="34"/>
      <c r="G114" s="33"/>
      <c r="H114" s="33"/>
      <c r="I114" s="32"/>
      <c r="J114" s="32"/>
      <c r="K114" s="32"/>
      <c r="L114" s="34"/>
      <c r="M114" s="33"/>
      <c r="N114" s="33"/>
      <c r="O114" s="32"/>
      <c r="P114" s="32"/>
      <c r="Q114" s="32"/>
      <c r="R114" s="34"/>
      <c r="S114" s="33"/>
      <c r="T114" s="33"/>
      <c r="U114" s="32"/>
      <c r="V114" s="32"/>
      <c r="W114" s="32"/>
      <c r="X114" s="34"/>
      <c r="Y114" s="33"/>
      <c r="Z114" s="33"/>
      <c r="AA114" s="32"/>
      <c r="AB114" s="32"/>
      <c r="AC114" s="32"/>
      <c r="AD114" s="34"/>
      <c r="AE114" s="33"/>
      <c r="AF114" s="33"/>
      <c r="AG114" s="32"/>
      <c r="AH114" s="32"/>
      <c r="AI114" s="32"/>
      <c r="AJ114" s="34"/>
      <c r="AK114" s="33"/>
      <c r="AL114" s="33"/>
      <c r="AM114" s="32"/>
      <c r="AN114" s="32"/>
      <c r="AO114" s="32"/>
      <c r="AP114" s="34"/>
      <c r="AQ114" s="33"/>
      <c r="AR114" s="33"/>
      <c r="AS114" s="32"/>
      <c r="AT114" s="32"/>
      <c r="AU114" s="32"/>
      <c r="AV114" s="34"/>
      <c r="AW114" s="33"/>
      <c r="AX114" s="33"/>
      <c r="AY114" s="32"/>
      <c r="AZ114" s="32"/>
      <c r="BA114" s="32"/>
    </row>
    <row r="115" spans="1:53" x14ac:dyDescent="0.2">
      <c r="A115" s="34"/>
      <c r="B115" s="35"/>
      <c r="C115" s="36"/>
      <c r="D115" s="36"/>
      <c r="E115" s="36"/>
      <c r="F115" s="34"/>
      <c r="G115" s="34"/>
      <c r="H115" s="35"/>
      <c r="I115" s="36"/>
      <c r="J115" s="36"/>
      <c r="K115" s="36"/>
      <c r="L115" s="34"/>
      <c r="M115" s="34"/>
      <c r="N115" s="35"/>
      <c r="O115" s="36"/>
      <c r="P115" s="36"/>
      <c r="Q115" s="36"/>
      <c r="R115" s="34"/>
      <c r="S115" s="34"/>
      <c r="T115" s="35"/>
      <c r="U115" s="36"/>
      <c r="V115" s="36"/>
      <c r="W115" s="36"/>
      <c r="X115" s="34"/>
      <c r="Y115" s="34"/>
      <c r="Z115" s="35"/>
      <c r="AA115" s="36"/>
      <c r="AB115" s="36"/>
      <c r="AC115" s="36"/>
      <c r="AD115" s="34"/>
      <c r="AE115" s="34"/>
      <c r="AF115" s="35"/>
      <c r="AG115" s="36"/>
      <c r="AH115" s="36"/>
      <c r="AI115" s="36"/>
      <c r="AJ115" s="34"/>
      <c r="AK115" s="34"/>
      <c r="AL115" s="35"/>
      <c r="AM115" s="36"/>
      <c r="AN115" s="36"/>
      <c r="AO115" s="36"/>
      <c r="AP115" s="34"/>
      <c r="AQ115" s="34"/>
      <c r="AR115" s="35"/>
      <c r="AS115" s="36"/>
      <c r="AT115" s="36"/>
      <c r="AU115" s="36"/>
      <c r="AV115" s="34"/>
      <c r="AW115" s="34"/>
      <c r="AX115" s="35"/>
      <c r="AY115" s="36"/>
      <c r="AZ115" s="36"/>
      <c r="BA115" s="36"/>
    </row>
    <row r="116" spans="1:53" x14ac:dyDescent="0.2">
      <c r="A116" s="34"/>
      <c r="B116" s="35"/>
      <c r="C116" s="36"/>
      <c r="D116" s="36"/>
      <c r="E116" s="36"/>
      <c r="F116" s="34"/>
      <c r="G116" s="34"/>
      <c r="H116" s="35"/>
      <c r="I116" s="36"/>
      <c r="J116" s="36"/>
      <c r="K116" s="36"/>
      <c r="L116" s="34"/>
      <c r="M116" s="34"/>
      <c r="N116" s="35"/>
      <c r="O116" s="36"/>
      <c r="P116" s="36"/>
      <c r="Q116" s="36"/>
      <c r="R116" s="34"/>
      <c r="S116" s="34"/>
      <c r="T116" s="35"/>
      <c r="U116" s="36"/>
      <c r="V116" s="36"/>
      <c r="W116" s="36"/>
      <c r="X116" s="34"/>
      <c r="Y116" s="34"/>
      <c r="Z116" s="35"/>
      <c r="AA116" s="36"/>
      <c r="AB116" s="36"/>
      <c r="AC116" s="36"/>
      <c r="AD116" s="34"/>
      <c r="AE116" s="34"/>
      <c r="AF116" s="35"/>
      <c r="AG116" s="36"/>
      <c r="AH116" s="36"/>
      <c r="AI116" s="36"/>
      <c r="AJ116" s="34"/>
      <c r="AK116" s="34"/>
      <c r="AL116" s="35"/>
      <c r="AM116" s="36"/>
      <c r="AN116" s="36"/>
      <c r="AO116" s="36"/>
      <c r="AP116" s="34"/>
      <c r="AQ116" s="34"/>
      <c r="AR116" s="35"/>
      <c r="AS116" s="36"/>
      <c r="AT116" s="36"/>
      <c r="AU116" s="36"/>
      <c r="AV116" s="34"/>
      <c r="AW116" s="34"/>
      <c r="AX116" s="35"/>
      <c r="AY116" s="36"/>
      <c r="AZ116" s="36"/>
      <c r="BA116" s="36"/>
    </row>
    <row r="117" spans="1:53" x14ac:dyDescent="0.2">
      <c r="A117" s="34"/>
      <c r="B117" s="35"/>
      <c r="C117" s="36"/>
      <c r="D117" s="36"/>
      <c r="E117" s="36"/>
      <c r="F117" s="34"/>
      <c r="G117" s="34"/>
      <c r="H117" s="35"/>
      <c r="I117" s="36"/>
      <c r="J117" s="36"/>
      <c r="K117" s="36"/>
      <c r="L117" s="34"/>
      <c r="M117" s="34"/>
      <c r="N117" s="35"/>
      <c r="O117" s="36"/>
      <c r="P117" s="36"/>
      <c r="Q117" s="36"/>
      <c r="R117" s="34"/>
      <c r="S117" s="34"/>
      <c r="T117" s="35"/>
      <c r="U117" s="36"/>
      <c r="V117" s="36"/>
      <c r="W117" s="36"/>
      <c r="X117" s="34"/>
      <c r="Y117" s="34"/>
      <c r="Z117" s="35"/>
      <c r="AA117" s="36"/>
      <c r="AB117" s="36"/>
      <c r="AC117" s="36"/>
      <c r="AD117" s="34"/>
      <c r="AE117" s="34"/>
      <c r="AF117" s="35"/>
      <c r="AG117" s="36"/>
      <c r="AH117" s="36"/>
      <c r="AI117" s="36"/>
      <c r="AJ117" s="34"/>
      <c r="AK117" s="34"/>
      <c r="AL117" s="35"/>
      <c r="AM117" s="36"/>
      <c r="AN117" s="36"/>
      <c r="AO117" s="36"/>
      <c r="AP117" s="34"/>
      <c r="AQ117" s="34"/>
      <c r="AR117" s="35"/>
      <c r="AS117" s="36"/>
      <c r="AT117" s="36"/>
      <c r="AU117" s="36"/>
      <c r="AV117" s="34"/>
      <c r="AW117" s="34"/>
      <c r="AX117" s="35"/>
      <c r="AY117" s="36"/>
      <c r="AZ117" s="36"/>
      <c r="BA117" s="36"/>
    </row>
    <row r="118" spans="1:53" x14ac:dyDescent="0.2">
      <c r="A118" s="34"/>
      <c r="B118" s="35"/>
      <c r="C118" s="36"/>
      <c r="D118" s="36"/>
      <c r="E118" s="36"/>
      <c r="F118" s="34"/>
      <c r="G118" s="34"/>
      <c r="H118" s="35"/>
      <c r="I118" s="36"/>
      <c r="J118" s="36"/>
      <c r="K118" s="36"/>
      <c r="L118" s="34"/>
      <c r="M118" s="34"/>
      <c r="N118" s="35"/>
      <c r="O118" s="36"/>
      <c r="P118" s="36"/>
      <c r="Q118" s="36"/>
      <c r="R118" s="34"/>
      <c r="S118" s="34"/>
      <c r="T118" s="35"/>
      <c r="U118" s="36"/>
      <c r="V118" s="36"/>
      <c r="W118" s="36"/>
      <c r="X118" s="34"/>
      <c r="Y118" s="34"/>
      <c r="Z118" s="35"/>
      <c r="AA118" s="36"/>
      <c r="AB118" s="36"/>
      <c r="AC118" s="36"/>
      <c r="AD118" s="34"/>
      <c r="AE118" s="34"/>
      <c r="AF118" s="35"/>
      <c r="AG118" s="36"/>
      <c r="AH118" s="36"/>
      <c r="AI118" s="36"/>
      <c r="AJ118" s="34"/>
      <c r="AK118" s="34"/>
      <c r="AL118" s="35"/>
      <c r="AM118" s="36"/>
      <c r="AN118" s="36"/>
      <c r="AO118" s="36"/>
      <c r="AP118" s="34"/>
      <c r="AQ118" s="34"/>
      <c r="AR118" s="35"/>
      <c r="AS118" s="36"/>
      <c r="AT118" s="36"/>
      <c r="AU118" s="36"/>
      <c r="AV118" s="34"/>
      <c r="AW118" s="34"/>
      <c r="AX118" s="35"/>
      <c r="AY118" s="36"/>
      <c r="AZ118" s="36"/>
      <c r="BA118" s="36"/>
    </row>
    <row r="119" spans="1:53" x14ac:dyDescent="0.2">
      <c r="A119" s="34"/>
      <c r="B119" s="35"/>
      <c r="C119" s="36"/>
      <c r="D119" s="36"/>
      <c r="E119" s="36"/>
      <c r="F119" s="34"/>
      <c r="G119" s="34"/>
      <c r="H119" s="35"/>
      <c r="I119" s="36"/>
      <c r="J119" s="36"/>
      <c r="K119" s="36"/>
      <c r="L119" s="34"/>
      <c r="M119" s="34"/>
      <c r="N119" s="35"/>
      <c r="O119" s="36"/>
      <c r="P119" s="36"/>
      <c r="Q119" s="36"/>
      <c r="R119" s="34"/>
      <c r="S119" s="34"/>
      <c r="T119" s="35"/>
      <c r="U119" s="36"/>
      <c r="V119" s="36"/>
      <c r="W119" s="36"/>
      <c r="X119" s="34"/>
      <c r="Y119" s="34"/>
      <c r="Z119" s="35"/>
      <c r="AA119" s="36"/>
      <c r="AB119" s="36"/>
      <c r="AC119" s="36"/>
      <c r="AD119" s="34"/>
      <c r="AE119" s="34"/>
      <c r="AF119" s="35"/>
      <c r="AG119" s="36"/>
      <c r="AH119" s="36"/>
      <c r="AI119" s="36"/>
      <c r="AJ119" s="34"/>
      <c r="AK119" s="34"/>
      <c r="AL119" s="35"/>
      <c r="AM119" s="36"/>
      <c r="AN119" s="36"/>
      <c r="AO119" s="36"/>
      <c r="AP119" s="34"/>
      <c r="AQ119" s="34"/>
      <c r="AR119" s="35"/>
      <c r="AS119" s="36"/>
      <c r="AT119" s="36"/>
      <c r="AU119" s="36"/>
      <c r="AV119" s="34"/>
      <c r="AW119" s="34"/>
      <c r="AX119" s="35"/>
      <c r="AY119" s="36"/>
      <c r="AZ119" s="36"/>
      <c r="BA119" s="36"/>
    </row>
    <row r="120" spans="1:53" x14ac:dyDescent="0.2">
      <c r="A120" s="34"/>
      <c r="B120" s="35"/>
      <c r="C120" s="36"/>
      <c r="D120" s="36"/>
      <c r="E120" s="36"/>
      <c r="F120" s="34"/>
      <c r="G120" s="34"/>
      <c r="H120" s="35"/>
      <c r="I120" s="36"/>
      <c r="J120" s="36"/>
      <c r="K120" s="36"/>
      <c r="L120" s="34"/>
      <c r="M120" s="34"/>
      <c r="N120" s="35"/>
      <c r="O120" s="36"/>
      <c r="P120" s="36"/>
      <c r="Q120" s="36"/>
      <c r="R120" s="34"/>
      <c r="S120" s="34"/>
      <c r="T120" s="35"/>
      <c r="U120" s="36"/>
      <c r="V120" s="36"/>
      <c r="W120" s="36"/>
      <c r="X120" s="34"/>
      <c r="Y120" s="34"/>
      <c r="Z120" s="35"/>
      <c r="AA120" s="36"/>
      <c r="AB120" s="36"/>
      <c r="AC120" s="36"/>
      <c r="AD120" s="34"/>
      <c r="AE120" s="34"/>
      <c r="AF120" s="35"/>
      <c r="AG120" s="36"/>
      <c r="AH120" s="36"/>
      <c r="AI120" s="36"/>
      <c r="AJ120" s="34"/>
      <c r="AK120" s="34"/>
      <c r="AL120" s="35"/>
      <c r="AM120" s="36"/>
      <c r="AN120" s="36"/>
      <c r="AO120" s="36"/>
      <c r="AP120" s="34"/>
      <c r="AQ120" s="34"/>
      <c r="AR120" s="35"/>
      <c r="AS120" s="36"/>
      <c r="AT120" s="36"/>
      <c r="AU120" s="36"/>
      <c r="AV120" s="34"/>
      <c r="AW120" s="34"/>
      <c r="AX120" s="35"/>
      <c r="AY120" s="36"/>
      <c r="AZ120" s="36"/>
      <c r="BA120" s="36"/>
    </row>
    <row r="121" spans="1:53" x14ac:dyDescent="0.2">
      <c r="A121" s="34"/>
      <c r="B121" s="35"/>
      <c r="C121" s="36"/>
      <c r="D121" s="36"/>
      <c r="E121" s="36"/>
      <c r="F121" s="34"/>
      <c r="G121" s="34"/>
      <c r="H121" s="35"/>
      <c r="I121" s="36"/>
      <c r="J121" s="36"/>
      <c r="K121" s="36"/>
      <c r="L121" s="34"/>
      <c r="M121" s="34"/>
      <c r="N121" s="35"/>
      <c r="O121" s="36"/>
      <c r="P121" s="36"/>
      <c r="Q121" s="36"/>
      <c r="R121" s="34"/>
      <c r="S121" s="34"/>
      <c r="T121" s="35"/>
      <c r="U121" s="36"/>
      <c r="V121" s="36"/>
      <c r="W121" s="36"/>
      <c r="X121" s="34"/>
      <c r="Y121" s="34"/>
      <c r="Z121" s="35"/>
      <c r="AA121" s="36"/>
      <c r="AB121" s="36"/>
      <c r="AC121" s="36"/>
      <c r="AD121" s="34"/>
      <c r="AE121" s="34"/>
      <c r="AF121" s="35"/>
      <c r="AG121" s="36"/>
      <c r="AH121" s="36"/>
      <c r="AI121" s="36"/>
      <c r="AJ121" s="34"/>
      <c r="AK121" s="34"/>
      <c r="AL121" s="35"/>
      <c r="AM121" s="36"/>
      <c r="AN121" s="36"/>
      <c r="AO121" s="36"/>
      <c r="AP121" s="34"/>
      <c r="AQ121" s="34"/>
      <c r="AR121" s="35"/>
      <c r="AS121" s="36"/>
      <c r="AT121" s="36"/>
      <c r="AU121" s="36"/>
      <c r="AV121" s="34"/>
      <c r="AW121" s="34"/>
      <c r="AX121" s="35"/>
      <c r="AY121" s="36"/>
      <c r="AZ121" s="36"/>
      <c r="BA121" s="36"/>
    </row>
    <row r="122" spans="1:53" x14ac:dyDescent="0.2">
      <c r="A122" s="34"/>
      <c r="B122" s="35"/>
      <c r="C122" s="36"/>
      <c r="D122" s="36"/>
      <c r="E122" s="36"/>
      <c r="F122" s="34"/>
      <c r="G122" s="34"/>
      <c r="H122" s="35"/>
      <c r="I122" s="36"/>
      <c r="J122" s="36"/>
      <c r="K122" s="36"/>
      <c r="L122" s="34"/>
      <c r="M122" s="34"/>
      <c r="N122" s="35"/>
      <c r="O122" s="36"/>
      <c r="P122" s="36"/>
      <c r="Q122" s="36"/>
      <c r="R122" s="34"/>
      <c r="S122" s="34"/>
      <c r="T122" s="35"/>
      <c r="U122" s="36"/>
      <c r="V122" s="36"/>
      <c r="W122" s="36"/>
      <c r="X122" s="34"/>
      <c r="Y122" s="34"/>
      <c r="Z122" s="35"/>
      <c r="AA122" s="36"/>
      <c r="AB122" s="36"/>
      <c r="AC122" s="36"/>
      <c r="AD122" s="34"/>
      <c r="AE122" s="34"/>
      <c r="AF122" s="35"/>
      <c r="AG122" s="36"/>
      <c r="AH122" s="36"/>
      <c r="AI122" s="36"/>
      <c r="AJ122" s="34"/>
      <c r="AK122" s="34"/>
      <c r="AL122" s="35"/>
      <c r="AM122" s="36"/>
      <c r="AN122" s="36"/>
      <c r="AO122" s="36"/>
      <c r="AP122" s="34"/>
      <c r="AQ122" s="34"/>
      <c r="AR122" s="35"/>
      <c r="AS122" s="36"/>
      <c r="AT122" s="36"/>
      <c r="AU122" s="36"/>
      <c r="AV122" s="34"/>
      <c r="AW122" s="34"/>
      <c r="AX122" s="35"/>
      <c r="AY122" s="36"/>
      <c r="AZ122" s="36"/>
      <c r="BA122" s="36"/>
    </row>
    <row r="123" spans="1:53" x14ac:dyDescent="0.2">
      <c r="A123" s="34"/>
      <c r="B123" s="35"/>
      <c r="C123" s="36"/>
      <c r="D123" s="36"/>
      <c r="E123" s="36"/>
      <c r="F123" s="34"/>
      <c r="G123" s="34"/>
      <c r="H123" s="35"/>
      <c r="I123" s="36"/>
      <c r="J123" s="36"/>
      <c r="K123" s="36"/>
      <c r="L123" s="34"/>
      <c r="M123" s="34"/>
      <c r="N123" s="35"/>
      <c r="O123" s="36"/>
      <c r="P123" s="36"/>
      <c r="Q123" s="36"/>
      <c r="R123" s="34"/>
      <c r="S123" s="34"/>
      <c r="T123" s="35"/>
      <c r="U123" s="36"/>
      <c r="V123" s="36"/>
      <c r="W123" s="36"/>
      <c r="X123" s="34"/>
      <c r="Y123" s="34"/>
      <c r="Z123" s="35"/>
      <c r="AA123" s="36"/>
      <c r="AB123" s="36"/>
      <c r="AC123" s="36"/>
      <c r="AD123" s="34"/>
      <c r="AE123" s="34"/>
      <c r="AF123" s="35"/>
      <c r="AG123" s="36"/>
      <c r="AH123" s="36"/>
      <c r="AI123" s="36"/>
      <c r="AJ123" s="34"/>
      <c r="AK123" s="34"/>
      <c r="AL123" s="35"/>
      <c r="AM123" s="36"/>
      <c r="AN123" s="36"/>
      <c r="AO123" s="36"/>
      <c r="AP123" s="34"/>
      <c r="AQ123" s="34"/>
      <c r="AR123" s="35"/>
      <c r="AS123" s="36"/>
      <c r="AT123" s="36"/>
      <c r="AU123" s="36"/>
      <c r="AV123" s="34"/>
      <c r="AW123" s="34"/>
      <c r="AX123" s="35"/>
      <c r="AY123" s="36"/>
      <c r="AZ123" s="36"/>
      <c r="BA123" s="36"/>
    </row>
    <row r="124" spans="1:53" x14ac:dyDescent="0.2">
      <c r="A124" s="34"/>
      <c r="B124" s="35"/>
      <c r="C124" s="36"/>
      <c r="D124" s="36"/>
      <c r="E124" s="36"/>
      <c r="F124" s="34"/>
      <c r="G124" s="34"/>
      <c r="H124" s="35"/>
      <c r="I124" s="36"/>
      <c r="J124" s="36"/>
      <c r="K124" s="36"/>
      <c r="L124" s="34"/>
      <c r="M124" s="34"/>
      <c r="N124" s="35"/>
      <c r="O124" s="36"/>
      <c r="P124" s="36"/>
      <c r="Q124" s="36"/>
      <c r="R124" s="34"/>
      <c r="S124" s="34"/>
      <c r="T124" s="35"/>
      <c r="U124" s="36"/>
      <c r="V124" s="36"/>
      <c r="W124" s="36"/>
      <c r="X124" s="34"/>
      <c r="Y124" s="34"/>
      <c r="Z124" s="35"/>
      <c r="AA124" s="36"/>
      <c r="AB124" s="36"/>
      <c r="AC124" s="36"/>
      <c r="AD124" s="34"/>
      <c r="AE124" s="34"/>
      <c r="AF124" s="35"/>
      <c r="AG124" s="36"/>
      <c r="AH124" s="36"/>
      <c r="AI124" s="36"/>
      <c r="AJ124" s="34"/>
      <c r="AK124" s="34"/>
      <c r="AL124" s="35"/>
      <c r="AM124" s="36"/>
      <c r="AN124" s="36"/>
      <c r="AO124" s="36"/>
      <c r="AP124" s="34"/>
      <c r="AQ124" s="34"/>
      <c r="AR124" s="35"/>
      <c r="AS124" s="36"/>
      <c r="AT124" s="36"/>
      <c r="AU124" s="36"/>
      <c r="AV124" s="34"/>
      <c r="AW124" s="34"/>
      <c r="AX124" s="35"/>
      <c r="AY124" s="36"/>
      <c r="AZ124" s="36"/>
      <c r="BA124" s="36"/>
    </row>
    <row r="125" spans="1:53" x14ac:dyDescent="0.2">
      <c r="A125" s="34"/>
      <c r="B125" s="35"/>
      <c r="C125" s="36"/>
      <c r="D125" s="36"/>
      <c r="E125" s="36"/>
      <c r="F125" s="34"/>
      <c r="G125" s="34"/>
      <c r="H125" s="35"/>
      <c r="I125" s="36"/>
      <c r="J125" s="36"/>
      <c r="K125" s="36"/>
      <c r="L125" s="34"/>
      <c r="M125" s="34"/>
      <c r="N125" s="35"/>
      <c r="O125" s="36"/>
      <c r="P125" s="36"/>
      <c r="Q125" s="36"/>
      <c r="R125" s="34"/>
      <c r="S125" s="34"/>
      <c r="T125" s="35"/>
      <c r="U125" s="36"/>
      <c r="V125" s="36"/>
      <c r="W125" s="36"/>
      <c r="X125" s="34"/>
      <c r="Y125" s="34"/>
      <c r="Z125" s="35"/>
      <c r="AA125" s="36"/>
      <c r="AB125" s="36"/>
      <c r="AC125" s="36"/>
      <c r="AD125" s="34"/>
      <c r="AE125" s="34"/>
      <c r="AF125" s="35"/>
      <c r="AG125" s="36"/>
      <c r="AH125" s="36"/>
      <c r="AI125" s="36"/>
      <c r="AJ125" s="34"/>
      <c r="AK125" s="34"/>
      <c r="AL125" s="35"/>
      <c r="AM125" s="36"/>
      <c r="AN125" s="36"/>
      <c r="AO125" s="36"/>
      <c r="AP125" s="34"/>
      <c r="AQ125" s="34"/>
      <c r="AR125" s="35"/>
      <c r="AS125" s="36"/>
      <c r="AT125" s="36"/>
      <c r="AU125" s="36"/>
      <c r="AV125" s="34"/>
      <c r="AW125" s="34"/>
      <c r="AX125" s="35"/>
      <c r="AY125" s="36"/>
      <c r="AZ125" s="36"/>
      <c r="BA125" s="36"/>
    </row>
    <row r="126" spans="1:53" x14ac:dyDescent="0.2">
      <c r="A126" s="34"/>
      <c r="B126" s="35"/>
      <c r="C126" s="36"/>
      <c r="D126" s="36"/>
      <c r="E126" s="36"/>
      <c r="F126" s="34"/>
      <c r="G126" s="34"/>
      <c r="H126" s="35"/>
      <c r="I126" s="36"/>
      <c r="J126" s="36"/>
      <c r="K126" s="36"/>
      <c r="L126" s="34"/>
      <c r="M126" s="34"/>
      <c r="N126" s="35"/>
      <c r="O126" s="36"/>
      <c r="P126" s="36"/>
      <c r="Q126" s="36"/>
      <c r="R126" s="34"/>
      <c r="S126" s="34"/>
      <c r="T126" s="35"/>
      <c r="U126" s="36"/>
      <c r="V126" s="36"/>
      <c r="W126" s="36"/>
      <c r="X126" s="34"/>
      <c r="Y126" s="34"/>
      <c r="Z126" s="35"/>
      <c r="AA126" s="36"/>
      <c r="AB126" s="36"/>
      <c r="AC126" s="36"/>
      <c r="AD126" s="34"/>
      <c r="AE126" s="34"/>
      <c r="AF126" s="35"/>
      <c r="AG126" s="36"/>
      <c r="AH126" s="36"/>
      <c r="AI126" s="36"/>
      <c r="AJ126" s="34"/>
      <c r="AK126" s="34"/>
      <c r="AL126" s="35"/>
      <c r="AM126" s="36"/>
      <c r="AN126" s="36"/>
      <c r="AO126" s="36"/>
      <c r="AP126" s="34"/>
      <c r="AQ126" s="34"/>
      <c r="AR126" s="35"/>
      <c r="AS126" s="36"/>
      <c r="AT126" s="36"/>
      <c r="AU126" s="36"/>
      <c r="AV126" s="34"/>
      <c r="AW126" s="34"/>
      <c r="AX126" s="35"/>
      <c r="AY126" s="36"/>
      <c r="AZ126" s="36"/>
      <c r="BA126" s="36"/>
    </row>
    <row r="127" spans="1:53" x14ac:dyDescent="0.2">
      <c r="A127" s="34"/>
      <c r="B127" s="35"/>
      <c r="C127" s="36"/>
      <c r="D127" s="36"/>
      <c r="E127" s="36"/>
      <c r="F127" s="34"/>
      <c r="G127" s="34"/>
      <c r="H127" s="35"/>
      <c r="I127" s="36"/>
      <c r="J127" s="36"/>
      <c r="K127" s="36"/>
      <c r="L127" s="34"/>
      <c r="M127" s="34"/>
      <c r="N127" s="35"/>
      <c r="O127" s="36"/>
      <c r="P127" s="36"/>
      <c r="Q127" s="36"/>
      <c r="R127" s="34"/>
      <c r="S127" s="34"/>
      <c r="T127" s="35"/>
      <c r="U127" s="36"/>
      <c r="V127" s="36"/>
      <c r="W127" s="36"/>
      <c r="X127" s="34"/>
      <c r="Y127" s="34"/>
      <c r="Z127" s="35"/>
      <c r="AA127" s="36"/>
      <c r="AB127" s="36"/>
      <c r="AC127" s="36"/>
      <c r="AD127" s="34"/>
      <c r="AE127" s="34"/>
      <c r="AF127" s="35"/>
      <c r="AG127" s="36"/>
      <c r="AH127" s="36"/>
      <c r="AI127" s="36"/>
      <c r="AJ127" s="34"/>
      <c r="AK127" s="34"/>
      <c r="AL127" s="35"/>
      <c r="AM127" s="36"/>
      <c r="AN127" s="36"/>
      <c r="AO127" s="36"/>
      <c r="AP127" s="34"/>
      <c r="AQ127" s="34"/>
      <c r="AR127" s="35"/>
      <c r="AS127" s="36"/>
      <c r="AT127" s="36"/>
      <c r="AU127" s="36"/>
      <c r="AV127" s="34"/>
      <c r="AW127" s="34"/>
      <c r="AX127" s="35"/>
      <c r="AY127" s="36"/>
      <c r="AZ127" s="36"/>
      <c r="BA127" s="36"/>
    </row>
    <row r="128" spans="1:53" x14ac:dyDescent="0.2">
      <c r="A128" s="34"/>
      <c r="B128" s="35"/>
      <c r="C128" s="36"/>
      <c r="D128" s="36"/>
      <c r="E128" s="36"/>
      <c r="F128" s="34"/>
      <c r="G128" s="34"/>
      <c r="H128" s="35"/>
      <c r="I128" s="36"/>
      <c r="J128" s="36"/>
      <c r="K128" s="36"/>
      <c r="L128" s="34"/>
      <c r="M128" s="34"/>
      <c r="N128" s="35"/>
      <c r="O128" s="36"/>
      <c r="P128" s="36"/>
      <c r="Q128" s="36"/>
      <c r="R128" s="34"/>
      <c r="S128" s="34"/>
      <c r="T128" s="35"/>
      <c r="U128" s="36"/>
      <c r="V128" s="36"/>
      <c r="W128" s="36"/>
      <c r="X128" s="34"/>
      <c r="Y128" s="34"/>
      <c r="Z128" s="35"/>
      <c r="AA128" s="36"/>
      <c r="AB128" s="36"/>
      <c r="AC128" s="36"/>
      <c r="AD128" s="34"/>
      <c r="AE128" s="34"/>
      <c r="AF128" s="35"/>
      <c r="AG128" s="36"/>
      <c r="AH128" s="36"/>
      <c r="AI128" s="36"/>
      <c r="AJ128" s="34"/>
      <c r="AK128" s="34"/>
      <c r="AL128" s="35"/>
      <c r="AM128" s="36"/>
      <c r="AN128" s="36"/>
      <c r="AO128" s="36"/>
      <c r="AP128" s="34"/>
      <c r="AQ128" s="34"/>
      <c r="AR128" s="35"/>
      <c r="AS128" s="36"/>
      <c r="AT128" s="36"/>
      <c r="AU128" s="36"/>
      <c r="AV128" s="34"/>
      <c r="AW128" s="34"/>
      <c r="AX128" s="35"/>
      <c r="AY128" s="36"/>
      <c r="AZ128" s="36"/>
      <c r="BA128" s="36"/>
    </row>
    <row r="129" spans="1:53" x14ac:dyDescent="0.2">
      <c r="A129" s="34"/>
      <c r="B129" s="35"/>
      <c r="C129" s="36"/>
      <c r="D129" s="36"/>
      <c r="E129" s="36"/>
      <c r="F129" s="34"/>
      <c r="G129" s="34"/>
      <c r="H129" s="35"/>
      <c r="I129" s="36"/>
      <c r="J129" s="36"/>
      <c r="K129" s="36"/>
      <c r="L129" s="34"/>
      <c r="M129" s="34"/>
      <c r="N129" s="35"/>
      <c r="O129" s="36"/>
      <c r="P129" s="36"/>
      <c r="Q129" s="36"/>
      <c r="R129" s="34"/>
      <c r="S129" s="34"/>
      <c r="T129" s="35"/>
      <c r="U129" s="36"/>
      <c r="V129" s="36"/>
      <c r="W129" s="36"/>
      <c r="X129" s="34"/>
      <c r="Y129" s="34"/>
      <c r="Z129" s="35"/>
      <c r="AA129" s="36"/>
      <c r="AB129" s="36"/>
      <c r="AC129" s="36"/>
      <c r="AD129" s="34"/>
      <c r="AE129" s="34"/>
      <c r="AF129" s="35"/>
      <c r="AG129" s="36"/>
      <c r="AH129" s="36"/>
      <c r="AI129" s="36"/>
      <c r="AJ129" s="34"/>
      <c r="AK129" s="34"/>
      <c r="AL129" s="35"/>
      <c r="AM129" s="36"/>
      <c r="AN129" s="36"/>
      <c r="AO129" s="36"/>
      <c r="AP129" s="34"/>
      <c r="AQ129" s="34"/>
      <c r="AR129" s="35"/>
      <c r="AS129" s="36"/>
      <c r="AT129" s="36"/>
      <c r="AU129" s="36"/>
      <c r="AV129" s="34"/>
      <c r="AW129" s="34"/>
      <c r="AX129" s="35"/>
      <c r="AY129" s="36"/>
      <c r="AZ129" s="36"/>
      <c r="BA129" s="36"/>
    </row>
    <row r="130" spans="1:53" x14ac:dyDescent="0.2">
      <c r="A130" s="34"/>
      <c r="B130" s="35"/>
      <c r="C130" s="36"/>
      <c r="D130" s="36"/>
      <c r="E130" s="36"/>
      <c r="F130" s="34"/>
      <c r="G130" s="34"/>
      <c r="H130" s="35"/>
      <c r="I130" s="36"/>
      <c r="J130" s="36"/>
      <c r="K130" s="36"/>
      <c r="L130" s="34"/>
      <c r="M130" s="34"/>
      <c r="N130" s="35"/>
      <c r="O130" s="36"/>
      <c r="P130" s="36"/>
      <c r="Q130" s="36"/>
      <c r="R130" s="34"/>
      <c r="S130" s="34"/>
      <c r="T130" s="35"/>
      <c r="U130" s="36"/>
      <c r="V130" s="36"/>
      <c r="W130" s="36"/>
      <c r="X130" s="34"/>
      <c r="Y130" s="34"/>
      <c r="Z130" s="35"/>
      <c r="AA130" s="36"/>
      <c r="AB130" s="36"/>
      <c r="AC130" s="36"/>
      <c r="AD130" s="34"/>
      <c r="AE130" s="34"/>
      <c r="AF130" s="35"/>
      <c r="AG130" s="36"/>
      <c r="AH130" s="36"/>
      <c r="AI130" s="36"/>
      <c r="AJ130" s="34"/>
      <c r="AK130" s="34"/>
      <c r="AL130" s="35"/>
      <c r="AM130" s="36"/>
      <c r="AN130" s="36"/>
      <c r="AO130" s="36"/>
      <c r="AP130" s="34"/>
      <c r="AQ130" s="34"/>
      <c r="AR130" s="35"/>
      <c r="AS130" s="36"/>
      <c r="AT130" s="36"/>
      <c r="AU130" s="36"/>
      <c r="AV130" s="34"/>
      <c r="AW130" s="34"/>
      <c r="AX130" s="35"/>
      <c r="AY130" s="36"/>
      <c r="AZ130" s="36"/>
      <c r="BA130" s="36"/>
    </row>
    <row r="131" spans="1:53" x14ac:dyDescent="0.2">
      <c r="A131" s="34"/>
      <c r="B131" s="35"/>
      <c r="C131" s="36"/>
      <c r="D131" s="36"/>
      <c r="E131" s="36"/>
      <c r="F131" s="34"/>
      <c r="G131" s="34"/>
      <c r="H131" s="35"/>
      <c r="I131" s="36"/>
      <c r="J131" s="36"/>
      <c r="K131" s="36"/>
      <c r="L131" s="34"/>
      <c r="M131" s="34"/>
      <c r="N131" s="35"/>
      <c r="O131" s="36"/>
      <c r="P131" s="36"/>
      <c r="Q131" s="36"/>
      <c r="R131" s="34"/>
      <c r="S131" s="34"/>
      <c r="T131" s="35"/>
      <c r="U131" s="36"/>
      <c r="V131" s="36"/>
      <c r="W131" s="36"/>
      <c r="X131" s="34"/>
      <c r="Y131" s="34"/>
      <c r="Z131" s="35"/>
      <c r="AA131" s="36"/>
      <c r="AB131" s="36"/>
      <c r="AC131" s="36"/>
      <c r="AD131" s="34"/>
      <c r="AE131" s="34"/>
      <c r="AF131" s="35"/>
      <c r="AG131" s="36"/>
      <c r="AH131" s="36"/>
      <c r="AI131" s="36"/>
      <c r="AJ131" s="34"/>
      <c r="AK131" s="34"/>
      <c r="AL131" s="35"/>
      <c r="AM131" s="36"/>
      <c r="AN131" s="36"/>
      <c r="AO131" s="36"/>
      <c r="AP131" s="34"/>
      <c r="AQ131" s="34"/>
      <c r="AR131" s="35"/>
      <c r="AS131" s="36"/>
      <c r="AT131" s="36"/>
      <c r="AU131" s="36"/>
      <c r="AV131" s="34"/>
      <c r="AW131" s="34"/>
      <c r="AX131" s="35"/>
      <c r="AY131" s="36"/>
      <c r="AZ131" s="36"/>
      <c r="BA131" s="36"/>
    </row>
    <row r="132" spans="1:53" x14ac:dyDescent="0.2">
      <c r="A132" s="34"/>
      <c r="B132" s="35"/>
      <c r="C132" s="36"/>
      <c r="D132" s="36"/>
      <c r="E132" s="36"/>
      <c r="F132" s="34"/>
      <c r="G132" s="34"/>
      <c r="H132" s="35"/>
      <c r="I132" s="36"/>
      <c r="J132" s="36"/>
      <c r="K132" s="36"/>
      <c r="L132" s="34"/>
      <c r="M132" s="34"/>
      <c r="N132" s="35"/>
      <c r="O132" s="36"/>
      <c r="P132" s="36"/>
      <c r="Q132" s="36"/>
      <c r="R132" s="34"/>
      <c r="S132" s="34"/>
      <c r="T132" s="35"/>
      <c r="U132" s="36"/>
      <c r="V132" s="36"/>
      <c r="W132" s="36"/>
      <c r="X132" s="34"/>
      <c r="Y132" s="34"/>
      <c r="Z132" s="35"/>
      <c r="AA132" s="36"/>
      <c r="AB132" s="36"/>
      <c r="AC132" s="36"/>
      <c r="AD132" s="34"/>
      <c r="AE132" s="34"/>
      <c r="AF132" s="35"/>
      <c r="AG132" s="36"/>
      <c r="AH132" s="36"/>
      <c r="AI132" s="36"/>
      <c r="AJ132" s="34"/>
      <c r="AK132" s="34"/>
      <c r="AL132" s="35"/>
      <c r="AM132" s="36"/>
      <c r="AN132" s="36"/>
      <c r="AO132" s="36"/>
      <c r="AP132" s="34"/>
      <c r="AQ132" s="34"/>
      <c r="AR132" s="35"/>
      <c r="AS132" s="36"/>
      <c r="AT132" s="36"/>
      <c r="AU132" s="36"/>
      <c r="AV132" s="34"/>
      <c r="AW132" s="34"/>
      <c r="AX132" s="35"/>
      <c r="AY132" s="36"/>
      <c r="AZ132" s="36"/>
      <c r="BA132" s="36"/>
    </row>
    <row r="133" spans="1:53" x14ac:dyDescent="0.2">
      <c r="A133" s="34"/>
      <c r="B133" s="35"/>
      <c r="C133" s="36"/>
      <c r="D133" s="36"/>
      <c r="E133" s="36"/>
      <c r="F133" s="34"/>
      <c r="G133" s="34"/>
      <c r="H133" s="35"/>
      <c r="I133" s="36"/>
      <c r="J133" s="36"/>
      <c r="K133" s="36"/>
      <c r="L133" s="34"/>
      <c r="M133" s="34"/>
      <c r="N133" s="35"/>
      <c r="O133" s="36"/>
      <c r="P133" s="36"/>
      <c r="Q133" s="36"/>
      <c r="R133" s="34"/>
      <c r="S133" s="34"/>
      <c r="T133" s="35"/>
      <c r="U133" s="36"/>
      <c r="V133" s="36"/>
      <c r="W133" s="36"/>
      <c r="X133" s="34"/>
      <c r="Y133" s="34"/>
      <c r="Z133" s="35"/>
      <c r="AA133" s="36"/>
      <c r="AB133" s="36"/>
      <c r="AC133" s="36"/>
      <c r="AD133" s="34"/>
      <c r="AE133" s="34"/>
      <c r="AF133" s="35"/>
      <c r="AG133" s="36"/>
      <c r="AH133" s="36"/>
      <c r="AI133" s="36"/>
      <c r="AJ133" s="34"/>
      <c r="AK133" s="34"/>
      <c r="AL133" s="35"/>
      <c r="AM133" s="36"/>
      <c r="AN133" s="36"/>
      <c r="AO133" s="36"/>
      <c r="AP133" s="34"/>
      <c r="AQ133" s="34"/>
      <c r="AR133" s="35"/>
      <c r="AS133" s="36"/>
      <c r="AT133" s="36"/>
      <c r="AU133" s="36"/>
      <c r="AV133" s="34"/>
      <c r="AW133" s="34"/>
      <c r="AX133" s="35"/>
      <c r="AY133" s="36"/>
      <c r="AZ133" s="36"/>
      <c r="BA133" s="36"/>
    </row>
    <row r="134" spans="1:53" x14ac:dyDescent="0.2">
      <c r="A134" s="34"/>
      <c r="B134" s="35"/>
      <c r="C134" s="36"/>
      <c r="D134" s="36"/>
      <c r="E134" s="36"/>
      <c r="F134" s="34"/>
      <c r="G134" s="34"/>
      <c r="H134" s="35"/>
      <c r="I134" s="36"/>
      <c r="J134" s="36"/>
      <c r="K134" s="36"/>
      <c r="L134" s="34"/>
      <c r="M134" s="34"/>
      <c r="N134" s="35"/>
      <c r="O134" s="36"/>
      <c r="P134" s="36"/>
      <c r="Q134" s="36"/>
      <c r="R134" s="34"/>
      <c r="S134" s="34"/>
      <c r="T134" s="35"/>
      <c r="U134" s="36"/>
      <c r="V134" s="36"/>
      <c r="W134" s="36"/>
      <c r="X134" s="34"/>
      <c r="Y134" s="34"/>
      <c r="Z134" s="35"/>
      <c r="AA134" s="36"/>
      <c r="AB134" s="36"/>
      <c r="AC134" s="36"/>
      <c r="AD134" s="34"/>
      <c r="AE134" s="34"/>
      <c r="AF134" s="35"/>
      <c r="AG134" s="36"/>
      <c r="AH134" s="36"/>
      <c r="AI134" s="36"/>
      <c r="AJ134" s="34"/>
      <c r="AK134" s="34"/>
      <c r="AL134" s="35"/>
      <c r="AM134" s="36"/>
      <c r="AN134" s="36"/>
      <c r="AO134" s="36"/>
      <c r="AP134" s="34"/>
      <c r="AQ134" s="34"/>
      <c r="AR134" s="35"/>
      <c r="AS134" s="36"/>
      <c r="AT134" s="36"/>
      <c r="AU134" s="36"/>
      <c r="AV134" s="34"/>
      <c r="AW134" s="34"/>
      <c r="AX134" s="35"/>
      <c r="AY134" s="36"/>
      <c r="AZ134" s="36"/>
      <c r="BA134" s="36"/>
    </row>
    <row r="135" spans="1:53" x14ac:dyDescent="0.2">
      <c r="A135" s="34"/>
      <c r="B135" s="35"/>
      <c r="C135" s="36"/>
      <c r="D135" s="36"/>
      <c r="E135" s="36"/>
      <c r="F135" s="34"/>
      <c r="G135" s="34"/>
      <c r="H135" s="35"/>
      <c r="I135" s="36"/>
      <c r="J135" s="36"/>
      <c r="K135" s="36"/>
      <c r="L135" s="34"/>
      <c r="M135" s="34"/>
      <c r="N135" s="35"/>
      <c r="O135" s="36"/>
      <c r="P135" s="36"/>
      <c r="Q135" s="36"/>
      <c r="R135" s="34"/>
      <c r="S135" s="34"/>
      <c r="T135" s="35"/>
      <c r="U135" s="36"/>
      <c r="V135" s="36"/>
      <c r="W135" s="36"/>
      <c r="X135" s="34"/>
      <c r="Y135" s="34"/>
      <c r="Z135" s="35"/>
      <c r="AA135" s="36"/>
      <c r="AB135" s="36"/>
      <c r="AC135" s="36"/>
      <c r="AD135" s="34"/>
      <c r="AE135" s="34"/>
      <c r="AF135" s="35"/>
      <c r="AG135" s="36"/>
      <c r="AH135" s="36"/>
      <c r="AI135" s="36"/>
      <c r="AJ135" s="34"/>
      <c r="AK135" s="34"/>
      <c r="AL135" s="35"/>
      <c r="AM135" s="36"/>
      <c r="AN135" s="36"/>
      <c r="AO135" s="36"/>
      <c r="AP135" s="34"/>
      <c r="AQ135" s="34"/>
      <c r="AR135" s="35"/>
      <c r="AS135" s="36"/>
      <c r="AT135" s="36"/>
      <c r="AU135" s="36"/>
      <c r="AV135" s="34"/>
      <c r="AW135" s="34"/>
      <c r="AX135" s="35"/>
      <c r="AY135" s="36"/>
      <c r="AZ135" s="36"/>
      <c r="BA135" s="36"/>
    </row>
    <row r="136" spans="1:53" x14ac:dyDescent="0.2">
      <c r="A136" s="34"/>
      <c r="B136" s="37"/>
      <c r="C136" s="36"/>
      <c r="D136" s="36"/>
      <c r="E136" s="36"/>
      <c r="F136" s="34"/>
      <c r="G136" s="34"/>
      <c r="H136" s="37"/>
      <c r="I136" s="36"/>
      <c r="J136" s="36"/>
      <c r="K136" s="36"/>
      <c r="L136" s="34"/>
      <c r="M136" s="34"/>
      <c r="N136" s="37"/>
      <c r="O136" s="36"/>
      <c r="P136" s="36"/>
      <c r="Q136" s="36"/>
      <c r="R136" s="34"/>
      <c r="S136" s="34"/>
      <c r="T136" s="37"/>
      <c r="U136" s="36"/>
      <c r="V136" s="36"/>
      <c r="W136" s="36"/>
      <c r="X136" s="34"/>
      <c r="Y136" s="34"/>
      <c r="Z136" s="37"/>
      <c r="AA136" s="36"/>
      <c r="AB136" s="36"/>
      <c r="AC136" s="36"/>
      <c r="AD136" s="34"/>
      <c r="AE136" s="34"/>
      <c r="AF136" s="37"/>
      <c r="AG136" s="36"/>
      <c r="AH136" s="36"/>
      <c r="AI136" s="36"/>
      <c r="AJ136" s="34"/>
      <c r="AK136" s="34"/>
      <c r="AL136" s="37"/>
      <c r="AM136" s="36"/>
      <c r="AN136" s="36"/>
      <c r="AO136" s="36"/>
      <c r="AP136" s="34"/>
      <c r="AQ136" s="34"/>
      <c r="AR136" s="37"/>
      <c r="AS136" s="36"/>
      <c r="AT136" s="36"/>
      <c r="AU136" s="36"/>
      <c r="AV136" s="34"/>
      <c r="AW136" s="34"/>
      <c r="AX136" s="37"/>
      <c r="AY136" s="36"/>
      <c r="AZ136" s="36"/>
      <c r="BA136" s="36"/>
    </row>
    <row r="137" spans="1:53" x14ac:dyDescent="0.2">
      <c r="A137" s="41"/>
      <c r="B137" s="41"/>
      <c r="C137" s="41"/>
      <c r="D137" s="42"/>
      <c r="E137" s="41"/>
      <c r="F137" s="41"/>
      <c r="G137" s="41"/>
      <c r="H137" s="41"/>
      <c r="I137" s="41"/>
      <c r="J137" s="42"/>
      <c r="K137" s="41"/>
      <c r="L137" s="41"/>
      <c r="M137" s="41"/>
      <c r="N137" s="41"/>
      <c r="O137" s="41"/>
      <c r="P137" s="42"/>
      <c r="Q137" s="41"/>
      <c r="R137" s="41"/>
      <c r="S137" s="41"/>
      <c r="T137" s="41"/>
      <c r="U137" s="41"/>
      <c r="V137" s="42"/>
      <c r="W137" s="41"/>
      <c r="X137" s="41"/>
      <c r="Y137" s="41"/>
      <c r="Z137" s="41"/>
      <c r="AA137" s="41"/>
      <c r="AB137" s="42"/>
      <c r="AC137" s="41"/>
      <c r="AD137" s="41"/>
      <c r="AE137" s="41"/>
      <c r="AF137" s="41"/>
      <c r="AG137" s="41"/>
      <c r="AH137" s="42"/>
      <c r="AI137" s="41"/>
      <c r="AJ137" s="41"/>
      <c r="AK137" s="41"/>
      <c r="AL137" s="41"/>
      <c r="AM137" s="41"/>
      <c r="AN137" s="42"/>
      <c r="AO137" s="41"/>
      <c r="AP137" s="41"/>
      <c r="AQ137" s="41"/>
      <c r="AR137" s="41"/>
      <c r="AS137" s="41"/>
      <c r="AT137" s="42"/>
      <c r="AU137" s="41"/>
      <c r="AV137" s="41"/>
      <c r="AW137" s="41"/>
      <c r="AX137" s="41"/>
      <c r="AY137" s="41"/>
      <c r="AZ137" s="42"/>
      <c r="BA137" s="41"/>
    </row>
    <row r="138" spans="1:53" ht="15" x14ac:dyDescent="0.2">
      <c r="A138" s="32"/>
      <c r="B138" s="32"/>
      <c r="C138" s="151"/>
      <c r="D138" s="151"/>
      <c r="E138" s="32"/>
      <c r="F138" s="34"/>
      <c r="G138" s="32"/>
      <c r="H138" s="32"/>
      <c r="I138" s="151"/>
      <c r="J138" s="151"/>
      <c r="K138" s="32"/>
      <c r="L138" s="34"/>
      <c r="M138" s="32"/>
      <c r="N138" s="32"/>
      <c r="O138" s="151"/>
      <c r="P138" s="151"/>
      <c r="Q138" s="32"/>
      <c r="R138" s="34"/>
      <c r="S138" s="32"/>
      <c r="T138" s="32"/>
      <c r="U138" s="151"/>
      <c r="V138" s="151"/>
      <c r="W138" s="32"/>
      <c r="X138" s="34"/>
      <c r="Y138" s="32"/>
      <c r="Z138" s="32"/>
      <c r="AA138" s="151"/>
      <c r="AB138" s="151"/>
      <c r="AC138" s="32"/>
      <c r="AD138" s="34"/>
      <c r="AE138" s="32"/>
      <c r="AF138" s="32"/>
      <c r="AG138" s="151"/>
      <c r="AH138" s="151"/>
      <c r="AI138" s="32"/>
      <c r="AJ138" s="34"/>
      <c r="AK138" s="32"/>
      <c r="AL138" s="32"/>
      <c r="AM138" s="151"/>
      <c r="AN138" s="151"/>
      <c r="AO138" s="32"/>
      <c r="AP138" s="34"/>
      <c r="AQ138" s="32"/>
      <c r="AR138" s="32"/>
      <c r="AS138" s="151"/>
      <c r="AT138" s="151"/>
      <c r="AU138" s="32"/>
      <c r="AV138" s="34"/>
      <c r="AW138" s="32"/>
      <c r="AX138" s="32"/>
      <c r="AY138" s="151"/>
      <c r="AZ138" s="151"/>
      <c r="BA138" s="32"/>
    </row>
    <row r="139" spans="1:53" ht="15" x14ac:dyDescent="0.2">
      <c r="A139" s="32"/>
      <c r="B139" s="32"/>
      <c r="C139" s="32"/>
      <c r="D139" s="32"/>
      <c r="E139" s="32"/>
      <c r="F139" s="34"/>
      <c r="G139" s="32"/>
      <c r="H139" s="32"/>
      <c r="I139" s="32"/>
      <c r="J139" s="32"/>
      <c r="K139" s="32"/>
      <c r="L139" s="34"/>
      <c r="M139" s="32"/>
      <c r="N139" s="32"/>
      <c r="O139" s="32"/>
      <c r="P139" s="32"/>
      <c r="Q139" s="32"/>
      <c r="R139" s="34"/>
      <c r="S139" s="32"/>
      <c r="T139" s="32"/>
      <c r="U139" s="32"/>
      <c r="V139" s="32"/>
      <c r="W139" s="32"/>
      <c r="X139" s="34"/>
      <c r="Y139" s="32"/>
      <c r="Z139" s="32"/>
      <c r="AA139" s="32"/>
      <c r="AB139" s="32"/>
      <c r="AC139" s="32"/>
      <c r="AD139" s="34"/>
      <c r="AE139" s="32"/>
      <c r="AF139" s="32"/>
      <c r="AG139" s="32"/>
      <c r="AH139" s="32"/>
      <c r="AI139" s="32"/>
      <c r="AJ139" s="34"/>
      <c r="AK139" s="32"/>
      <c r="AL139" s="32"/>
      <c r="AM139" s="32"/>
      <c r="AN139" s="32"/>
      <c r="AO139" s="32"/>
      <c r="AP139" s="34"/>
      <c r="AQ139" s="32"/>
      <c r="AR139" s="32"/>
      <c r="AS139" s="32"/>
      <c r="AT139" s="32"/>
      <c r="AU139" s="32"/>
      <c r="AV139" s="34"/>
      <c r="AW139" s="32"/>
      <c r="AX139" s="32"/>
      <c r="AY139" s="32"/>
      <c r="AZ139" s="32"/>
      <c r="BA139" s="32"/>
    </row>
    <row r="140" spans="1:53" ht="15" x14ac:dyDescent="0.2">
      <c r="A140" s="32"/>
      <c r="B140" s="32"/>
      <c r="C140" s="32"/>
      <c r="D140" s="32"/>
      <c r="E140" s="32"/>
      <c r="F140" s="34"/>
      <c r="G140" s="32"/>
      <c r="H140" s="32"/>
      <c r="I140" s="32"/>
      <c r="J140" s="32"/>
      <c r="K140" s="32"/>
      <c r="L140" s="34"/>
      <c r="M140" s="32"/>
      <c r="N140" s="32"/>
      <c r="O140" s="32"/>
      <c r="P140" s="32"/>
      <c r="Q140" s="32"/>
      <c r="R140" s="34"/>
      <c r="S140" s="32"/>
      <c r="T140" s="32"/>
      <c r="U140" s="32"/>
      <c r="V140" s="32"/>
      <c r="W140" s="32"/>
      <c r="X140" s="34"/>
      <c r="Y140" s="32"/>
      <c r="Z140" s="32"/>
      <c r="AA140" s="32"/>
      <c r="AB140" s="32"/>
      <c r="AC140" s="32"/>
      <c r="AD140" s="34"/>
      <c r="AE140" s="32"/>
      <c r="AF140" s="32"/>
      <c r="AG140" s="32"/>
      <c r="AH140" s="32"/>
      <c r="AI140" s="32"/>
      <c r="AJ140" s="34"/>
      <c r="AK140" s="32"/>
      <c r="AL140" s="32"/>
      <c r="AM140" s="32"/>
      <c r="AN140" s="32"/>
      <c r="AO140" s="32"/>
      <c r="AP140" s="34"/>
      <c r="AQ140" s="32"/>
      <c r="AR140" s="32"/>
      <c r="AS140" s="32"/>
      <c r="AT140" s="32"/>
      <c r="AU140" s="32"/>
      <c r="AV140" s="34"/>
      <c r="AW140" s="32"/>
      <c r="AX140" s="32"/>
      <c r="AY140" s="32"/>
      <c r="AZ140" s="32"/>
      <c r="BA140" s="32"/>
    </row>
    <row r="141" spans="1:53" ht="15" x14ac:dyDescent="0.2">
      <c r="A141" s="33"/>
      <c r="B141" s="33"/>
      <c r="C141" s="32"/>
      <c r="D141" s="32"/>
      <c r="E141" s="32"/>
      <c r="F141" s="34"/>
      <c r="G141" s="33"/>
      <c r="H141" s="33"/>
      <c r="I141" s="32"/>
      <c r="J141" s="32"/>
      <c r="K141" s="32"/>
      <c r="L141" s="34"/>
      <c r="M141" s="33"/>
      <c r="N141" s="33"/>
      <c r="O141" s="32"/>
      <c r="P141" s="32"/>
      <c r="Q141" s="32"/>
      <c r="R141" s="34"/>
      <c r="S141" s="33"/>
      <c r="T141" s="33"/>
      <c r="U141" s="32"/>
      <c r="V141" s="32"/>
      <c r="W141" s="32"/>
      <c r="X141" s="34"/>
      <c r="Y141" s="33"/>
      <c r="Z141" s="33"/>
      <c r="AA141" s="32"/>
      <c r="AB141" s="32"/>
      <c r="AC141" s="32"/>
      <c r="AD141" s="34"/>
      <c r="AE141" s="33"/>
      <c r="AF141" s="33"/>
      <c r="AG141" s="32"/>
      <c r="AH141" s="32"/>
      <c r="AI141" s="32"/>
      <c r="AJ141" s="34"/>
      <c r="AK141" s="33"/>
      <c r="AL141" s="33"/>
      <c r="AM141" s="32"/>
      <c r="AN141" s="32"/>
      <c r="AO141" s="32"/>
      <c r="AP141" s="34"/>
      <c r="AQ141" s="33"/>
      <c r="AR141" s="33"/>
      <c r="AS141" s="32"/>
      <c r="AT141" s="32"/>
      <c r="AU141" s="32"/>
      <c r="AV141" s="34"/>
      <c r="AW141" s="33"/>
      <c r="AX141" s="33"/>
      <c r="AY141" s="32"/>
      <c r="AZ141" s="32"/>
      <c r="BA141" s="32"/>
    </row>
    <row r="142" spans="1:53" x14ac:dyDescent="0.2">
      <c r="A142" s="34"/>
      <c r="B142" s="35"/>
      <c r="C142" s="36"/>
      <c r="D142" s="36"/>
      <c r="E142" s="36"/>
      <c r="F142" s="34"/>
      <c r="G142" s="34"/>
      <c r="H142" s="35"/>
      <c r="I142" s="36"/>
      <c r="J142" s="36"/>
      <c r="K142" s="36"/>
      <c r="L142" s="34"/>
      <c r="M142" s="34"/>
      <c r="N142" s="35"/>
      <c r="O142" s="36"/>
      <c r="P142" s="36"/>
      <c r="Q142" s="36"/>
      <c r="R142" s="34"/>
      <c r="S142" s="34"/>
      <c r="T142" s="35"/>
      <c r="U142" s="36"/>
      <c r="V142" s="36"/>
      <c r="W142" s="36"/>
      <c r="X142" s="34"/>
      <c r="Y142" s="34"/>
      <c r="Z142" s="35"/>
      <c r="AA142" s="36"/>
      <c r="AB142" s="36"/>
      <c r="AC142" s="36"/>
      <c r="AD142" s="34"/>
      <c r="AE142" s="34"/>
      <c r="AF142" s="35"/>
      <c r="AG142" s="36"/>
      <c r="AH142" s="36"/>
      <c r="AI142" s="36"/>
      <c r="AJ142" s="34"/>
      <c r="AK142" s="34"/>
      <c r="AL142" s="35"/>
      <c r="AM142" s="36"/>
      <c r="AN142" s="36"/>
      <c r="AO142" s="36"/>
      <c r="AP142" s="34"/>
      <c r="AQ142" s="34"/>
      <c r="AR142" s="35"/>
      <c r="AS142" s="36"/>
      <c r="AT142" s="36"/>
      <c r="AU142" s="36"/>
      <c r="AV142" s="34"/>
      <c r="AW142" s="34"/>
      <c r="AX142" s="35"/>
      <c r="AY142" s="36"/>
      <c r="AZ142" s="36"/>
      <c r="BA142" s="36"/>
    </row>
    <row r="143" spans="1:53" x14ac:dyDescent="0.2">
      <c r="A143" s="34"/>
      <c r="B143" s="35"/>
      <c r="C143" s="36"/>
      <c r="D143" s="36"/>
      <c r="E143" s="36"/>
      <c r="F143" s="34"/>
      <c r="G143" s="34"/>
      <c r="H143" s="35"/>
      <c r="I143" s="36"/>
      <c r="J143" s="36"/>
      <c r="K143" s="36"/>
      <c r="L143" s="34"/>
      <c r="M143" s="34"/>
      <c r="N143" s="35"/>
      <c r="O143" s="36"/>
      <c r="P143" s="36"/>
      <c r="Q143" s="36"/>
      <c r="R143" s="34"/>
      <c r="S143" s="34"/>
      <c r="T143" s="35"/>
      <c r="U143" s="36"/>
      <c r="V143" s="36"/>
      <c r="W143" s="36"/>
      <c r="X143" s="34"/>
      <c r="Y143" s="34"/>
      <c r="Z143" s="35"/>
      <c r="AA143" s="36"/>
      <c r="AB143" s="36"/>
      <c r="AC143" s="36"/>
      <c r="AD143" s="34"/>
      <c r="AE143" s="34"/>
      <c r="AF143" s="35"/>
      <c r="AG143" s="36"/>
      <c r="AH143" s="36"/>
      <c r="AI143" s="36"/>
      <c r="AJ143" s="34"/>
      <c r="AK143" s="34"/>
      <c r="AL143" s="35"/>
      <c r="AM143" s="36"/>
      <c r="AN143" s="36"/>
      <c r="AO143" s="36"/>
      <c r="AP143" s="34"/>
      <c r="AQ143" s="34"/>
      <c r="AR143" s="35"/>
      <c r="AS143" s="36"/>
      <c r="AT143" s="36"/>
      <c r="AU143" s="36"/>
      <c r="AV143" s="34"/>
      <c r="AW143" s="34"/>
      <c r="AX143" s="35"/>
      <c r="AY143" s="36"/>
      <c r="AZ143" s="36"/>
      <c r="BA143" s="36"/>
    </row>
    <row r="144" spans="1:53" x14ac:dyDescent="0.2">
      <c r="A144" s="34"/>
      <c r="B144" s="35"/>
      <c r="C144" s="36"/>
      <c r="D144" s="36"/>
      <c r="E144" s="36"/>
      <c r="F144" s="34"/>
      <c r="G144" s="34"/>
      <c r="H144" s="35"/>
      <c r="I144" s="36"/>
      <c r="J144" s="36"/>
      <c r="K144" s="36"/>
      <c r="L144" s="34"/>
      <c r="M144" s="34"/>
      <c r="N144" s="35"/>
      <c r="O144" s="36"/>
      <c r="P144" s="36"/>
      <c r="Q144" s="36"/>
      <c r="R144" s="34"/>
      <c r="S144" s="34"/>
      <c r="T144" s="35"/>
      <c r="U144" s="36"/>
      <c r="V144" s="36"/>
      <c r="W144" s="36"/>
      <c r="X144" s="34"/>
      <c r="Y144" s="34"/>
      <c r="Z144" s="35"/>
      <c r="AA144" s="36"/>
      <c r="AB144" s="36"/>
      <c r="AC144" s="36"/>
      <c r="AD144" s="34"/>
      <c r="AE144" s="34"/>
      <c r="AF144" s="35"/>
      <c r="AG144" s="36"/>
      <c r="AH144" s="36"/>
      <c r="AI144" s="36"/>
      <c r="AJ144" s="34"/>
      <c r="AK144" s="34"/>
      <c r="AL144" s="35"/>
      <c r="AM144" s="36"/>
      <c r="AN144" s="36"/>
      <c r="AO144" s="36"/>
      <c r="AP144" s="34"/>
      <c r="AQ144" s="34"/>
      <c r="AR144" s="35"/>
      <c r="AS144" s="36"/>
      <c r="AT144" s="36"/>
      <c r="AU144" s="36"/>
      <c r="AV144" s="34"/>
      <c r="AW144" s="34"/>
      <c r="AX144" s="35"/>
      <c r="AY144" s="36"/>
      <c r="AZ144" s="36"/>
      <c r="BA144" s="36"/>
    </row>
    <row r="145" spans="1:53" x14ac:dyDescent="0.2">
      <c r="A145" s="34"/>
      <c r="B145" s="35"/>
      <c r="C145" s="36"/>
      <c r="D145" s="36"/>
      <c r="E145" s="36"/>
      <c r="F145" s="34"/>
      <c r="G145" s="34"/>
      <c r="H145" s="35"/>
      <c r="I145" s="36"/>
      <c r="J145" s="36"/>
      <c r="K145" s="36"/>
      <c r="L145" s="34"/>
      <c r="M145" s="34"/>
      <c r="N145" s="35"/>
      <c r="O145" s="36"/>
      <c r="P145" s="36"/>
      <c r="Q145" s="36"/>
      <c r="R145" s="34"/>
      <c r="S145" s="34"/>
      <c r="T145" s="35"/>
      <c r="U145" s="36"/>
      <c r="V145" s="36"/>
      <c r="W145" s="36"/>
      <c r="X145" s="34"/>
      <c r="Y145" s="34"/>
      <c r="Z145" s="35"/>
      <c r="AA145" s="36"/>
      <c r="AB145" s="36"/>
      <c r="AC145" s="36"/>
      <c r="AD145" s="34"/>
      <c r="AE145" s="34"/>
      <c r="AF145" s="35"/>
      <c r="AG145" s="36"/>
      <c r="AH145" s="36"/>
      <c r="AI145" s="36"/>
      <c r="AJ145" s="34"/>
      <c r="AK145" s="34"/>
      <c r="AL145" s="35"/>
      <c r="AM145" s="36"/>
      <c r="AN145" s="36"/>
      <c r="AO145" s="36"/>
      <c r="AP145" s="34"/>
      <c r="AQ145" s="34"/>
      <c r="AR145" s="35"/>
      <c r="AS145" s="36"/>
      <c r="AT145" s="36"/>
      <c r="AU145" s="36"/>
      <c r="AV145" s="34"/>
      <c r="AW145" s="34"/>
      <c r="AX145" s="35"/>
      <c r="AY145" s="36"/>
      <c r="AZ145" s="36"/>
      <c r="BA145" s="36"/>
    </row>
    <row r="146" spans="1:53" x14ac:dyDescent="0.2">
      <c r="A146" s="34"/>
      <c r="B146" s="35"/>
      <c r="C146" s="36"/>
      <c r="D146" s="36"/>
      <c r="E146" s="36"/>
      <c r="F146" s="34"/>
      <c r="G146" s="34"/>
      <c r="H146" s="35"/>
      <c r="I146" s="36"/>
      <c r="J146" s="36"/>
      <c r="K146" s="36"/>
      <c r="L146" s="34"/>
      <c r="M146" s="34"/>
      <c r="N146" s="35"/>
      <c r="O146" s="36"/>
      <c r="P146" s="36"/>
      <c r="Q146" s="36"/>
      <c r="R146" s="34"/>
      <c r="S146" s="34"/>
      <c r="T146" s="35"/>
      <c r="U146" s="36"/>
      <c r="V146" s="36"/>
      <c r="W146" s="36"/>
      <c r="X146" s="34"/>
      <c r="Y146" s="34"/>
      <c r="Z146" s="35"/>
      <c r="AA146" s="36"/>
      <c r="AB146" s="36"/>
      <c r="AC146" s="36"/>
      <c r="AD146" s="34"/>
      <c r="AE146" s="34"/>
      <c r="AF146" s="35"/>
      <c r="AG146" s="36"/>
      <c r="AH146" s="36"/>
      <c r="AI146" s="36"/>
      <c r="AJ146" s="34"/>
      <c r="AK146" s="34"/>
      <c r="AL146" s="35"/>
      <c r="AM146" s="36"/>
      <c r="AN146" s="36"/>
      <c r="AO146" s="36"/>
      <c r="AP146" s="34"/>
      <c r="AQ146" s="34"/>
      <c r="AR146" s="35"/>
      <c r="AS146" s="36"/>
      <c r="AT146" s="36"/>
      <c r="AU146" s="36"/>
      <c r="AV146" s="34"/>
      <c r="AW146" s="34"/>
      <c r="AX146" s="35"/>
      <c r="AY146" s="36"/>
      <c r="AZ146" s="36"/>
      <c r="BA146" s="36"/>
    </row>
    <row r="147" spans="1:53" x14ac:dyDescent="0.2">
      <c r="A147" s="34"/>
      <c r="B147" s="35"/>
      <c r="C147" s="36"/>
      <c r="D147" s="36"/>
      <c r="E147" s="36"/>
      <c r="F147" s="34"/>
      <c r="G147" s="34"/>
      <c r="H147" s="35"/>
      <c r="I147" s="36"/>
      <c r="J147" s="36"/>
      <c r="K147" s="36"/>
      <c r="L147" s="34"/>
      <c r="M147" s="34"/>
      <c r="N147" s="35"/>
      <c r="O147" s="36"/>
      <c r="P147" s="36"/>
      <c r="Q147" s="36"/>
      <c r="R147" s="34"/>
      <c r="S147" s="34"/>
      <c r="T147" s="35"/>
      <c r="U147" s="36"/>
      <c r="V147" s="36"/>
      <c r="W147" s="36"/>
      <c r="X147" s="34"/>
      <c r="Y147" s="34"/>
      <c r="Z147" s="35"/>
      <c r="AA147" s="36"/>
      <c r="AB147" s="36"/>
      <c r="AC147" s="36"/>
      <c r="AD147" s="34"/>
      <c r="AE147" s="34"/>
      <c r="AF147" s="35"/>
      <c r="AG147" s="36"/>
      <c r="AH147" s="36"/>
      <c r="AI147" s="36"/>
      <c r="AJ147" s="34"/>
      <c r="AK147" s="34"/>
      <c r="AL147" s="35"/>
      <c r="AM147" s="36"/>
      <c r="AN147" s="36"/>
      <c r="AO147" s="36"/>
      <c r="AP147" s="34"/>
      <c r="AQ147" s="34"/>
      <c r="AR147" s="35"/>
      <c r="AS147" s="36"/>
      <c r="AT147" s="36"/>
      <c r="AU147" s="36"/>
      <c r="AV147" s="34"/>
      <c r="AW147" s="34"/>
      <c r="AX147" s="35"/>
      <c r="AY147" s="36"/>
      <c r="AZ147" s="36"/>
      <c r="BA147" s="36"/>
    </row>
    <row r="148" spans="1:53" x14ac:dyDescent="0.2">
      <c r="A148" s="34"/>
      <c r="B148" s="35"/>
      <c r="C148" s="36"/>
      <c r="D148" s="36"/>
      <c r="E148" s="36"/>
      <c r="F148" s="34"/>
      <c r="G148" s="34"/>
      <c r="H148" s="35"/>
      <c r="I148" s="36"/>
      <c r="J148" s="36"/>
      <c r="K148" s="36"/>
      <c r="L148" s="34"/>
      <c r="M148" s="34"/>
      <c r="N148" s="35"/>
      <c r="O148" s="36"/>
      <c r="P148" s="36"/>
      <c r="Q148" s="36"/>
      <c r="R148" s="34"/>
      <c r="S148" s="34"/>
      <c r="T148" s="35"/>
      <c r="U148" s="36"/>
      <c r="V148" s="36"/>
      <c r="W148" s="36"/>
      <c r="X148" s="34"/>
      <c r="Y148" s="34"/>
      <c r="Z148" s="35"/>
      <c r="AA148" s="36"/>
      <c r="AB148" s="36"/>
      <c r="AC148" s="36"/>
      <c r="AD148" s="34"/>
      <c r="AE148" s="34"/>
      <c r="AF148" s="35"/>
      <c r="AG148" s="36"/>
      <c r="AH148" s="36"/>
      <c r="AI148" s="36"/>
      <c r="AJ148" s="34"/>
      <c r="AK148" s="34"/>
      <c r="AL148" s="35"/>
      <c r="AM148" s="36"/>
      <c r="AN148" s="36"/>
      <c r="AO148" s="36"/>
      <c r="AP148" s="34"/>
      <c r="AQ148" s="34"/>
      <c r="AR148" s="35"/>
      <c r="AS148" s="36"/>
      <c r="AT148" s="36"/>
      <c r="AU148" s="36"/>
      <c r="AV148" s="34"/>
      <c r="AW148" s="34"/>
      <c r="AX148" s="35"/>
      <c r="AY148" s="36"/>
      <c r="AZ148" s="36"/>
      <c r="BA148" s="36"/>
    </row>
    <row r="149" spans="1:53" x14ac:dyDescent="0.2">
      <c r="A149" s="34"/>
      <c r="B149" s="35"/>
      <c r="C149" s="36"/>
      <c r="D149" s="36"/>
      <c r="E149" s="36"/>
      <c r="F149" s="34"/>
      <c r="G149" s="34"/>
      <c r="H149" s="35"/>
      <c r="I149" s="36"/>
      <c r="J149" s="36"/>
      <c r="K149" s="36"/>
      <c r="L149" s="34"/>
      <c r="M149" s="34"/>
      <c r="N149" s="35"/>
      <c r="O149" s="36"/>
      <c r="P149" s="36"/>
      <c r="Q149" s="36"/>
      <c r="R149" s="34"/>
      <c r="S149" s="34"/>
      <c r="T149" s="35"/>
      <c r="U149" s="36"/>
      <c r="V149" s="36"/>
      <c r="W149" s="36"/>
      <c r="X149" s="34"/>
      <c r="Y149" s="34"/>
      <c r="Z149" s="35"/>
      <c r="AA149" s="36"/>
      <c r="AB149" s="36"/>
      <c r="AC149" s="36"/>
      <c r="AD149" s="34"/>
      <c r="AE149" s="34"/>
      <c r="AF149" s="35"/>
      <c r="AG149" s="36"/>
      <c r="AH149" s="36"/>
      <c r="AI149" s="36"/>
      <c r="AJ149" s="34"/>
      <c r="AK149" s="34"/>
      <c r="AL149" s="35"/>
      <c r="AM149" s="36"/>
      <c r="AN149" s="36"/>
      <c r="AO149" s="36"/>
      <c r="AP149" s="34"/>
      <c r="AQ149" s="34"/>
      <c r="AR149" s="35"/>
      <c r="AS149" s="36"/>
      <c r="AT149" s="36"/>
      <c r="AU149" s="36"/>
      <c r="AV149" s="34"/>
      <c r="AW149" s="34"/>
      <c r="AX149" s="35"/>
      <c r="AY149" s="36"/>
      <c r="AZ149" s="36"/>
      <c r="BA149" s="36"/>
    </row>
    <row r="150" spans="1:53" x14ac:dyDescent="0.2">
      <c r="A150" s="34"/>
      <c r="B150" s="35"/>
      <c r="C150" s="36"/>
      <c r="D150" s="36"/>
      <c r="E150" s="36"/>
      <c r="F150" s="34"/>
      <c r="G150" s="34"/>
      <c r="H150" s="35"/>
      <c r="I150" s="36"/>
      <c r="J150" s="36"/>
      <c r="K150" s="36"/>
      <c r="L150" s="34"/>
      <c r="M150" s="34"/>
      <c r="N150" s="35"/>
      <c r="O150" s="36"/>
      <c r="P150" s="36"/>
      <c r="Q150" s="36"/>
      <c r="R150" s="34"/>
      <c r="S150" s="34"/>
      <c r="T150" s="35"/>
      <c r="U150" s="36"/>
      <c r="V150" s="36"/>
      <c r="W150" s="36"/>
      <c r="X150" s="34"/>
      <c r="Y150" s="34"/>
      <c r="Z150" s="35"/>
      <c r="AA150" s="36"/>
      <c r="AB150" s="36"/>
      <c r="AC150" s="36"/>
      <c r="AD150" s="34"/>
      <c r="AE150" s="34"/>
      <c r="AF150" s="35"/>
      <c r="AG150" s="36"/>
      <c r="AH150" s="36"/>
      <c r="AI150" s="36"/>
      <c r="AJ150" s="34"/>
      <c r="AK150" s="34"/>
      <c r="AL150" s="35"/>
      <c r="AM150" s="36"/>
      <c r="AN150" s="36"/>
      <c r="AO150" s="36"/>
      <c r="AP150" s="34"/>
      <c r="AQ150" s="34"/>
      <c r="AR150" s="35"/>
      <c r="AS150" s="36"/>
      <c r="AT150" s="36"/>
      <c r="AU150" s="36"/>
      <c r="AV150" s="34"/>
      <c r="AW150" s="34"/>
      <c r="AX150" s="35"/>
      <c r="AY150" s="36"/>
      <c r="AZ150" s="36"/>
      <c r="BA150" s="36"/>
    </row>
    <row r="151" spans="1:53" x14ac:dyDescent="0.2">
      <c r="A151" s="34"/>
      <c r="B151" s="35"/>
      <c r="C151" s="36"/>
      <c r="D151" s="36"/>
      <c r="E151" s="36"/>
      <c r="F151" s="34"/>
      <c r="G151" s="34"/>
      <c r="H151" s="35"/>
      <c r="I151" s="36"/>
      <c r="J151" s="36"/>
      <c r="K151" s="36"/>
      <c r="L151" s="34"/>
      <c r="M151" s="34"/>
      <c r="N151" s="35"/>
      <c r="O151" s="36"/>
      <c r="P151" s="36"/>
      <c r="Q151" s="36"/>
      <c r="R151" s="34"/>
      <c r="S151" s="34"/>
      <c r="T151" s="35"/>
      <c r="U151" s="36"/>
      <c r="V151" s="36"/>
      <c r="W151" s="36"/>
      <c r="X151" s="34"/>
      <c r="Y151" s="34"/>
      <c r="Z151" s="35"/>
      <c r="AA151" s="36"/>
      <c r="AB151" s="36"/>
      <c r="AC151" s="36"/>
      <c r="AD151" s="34"/>
      <c r="AE151" s="34"/>
      <c r="AF151" s="35"/>
      <c r="AG151" s="36"/>
      <c r="AH151" s="36"/>
      <c r="AI151" s="36"/>
      <c r="AJ151" s="34"/>
      <c r="AK151" s="34"/>
      <c r="AL151" s="35"/>
      <c r="AM151" s="36"/>
      <c r="AN151" s="36"/>
      <c r="AO151" s="36"/>
      <c r="AP151" s="34"/>
      <c r="AQ151" s="34"/>
      <c r="AR151" s="35"/>
      <c r="AS151" s="36"/>
      <c r="AT151" s="36"/>
      <c r="AU151" s="36"/>
      <c r="AV151" s="34"/>
      <c r="AW151" s="34"/>
      <c r="AX151" s="35"/>
      <c r="AY151" s="36"/>
      <c r="AZ151" s="36"/>
      <c r="BA151" s="36"/>
    </row>
    <row r="152" spans="1:53" x14ac:dyDescent="0.2">
      <c r="A152" s="34"/>
      <c r="B152" s="35"/>
      <c r="C152" s="36"/>
      <c r="D152" s="36"/>
      <c r="E152" s="36"/>
      <c r="F152" s="34"/>
      <c r="G152" s="34"/>
      <c r="H152" s="35"/>
      <c r="I152" s="36"/>
      <c r="J152" s="36"/>
      <c r="K152" s="36"/>
      <c r="L152" s="34"/>
      <c r="M152" s="34"/>
      <c r="N152" s="35"/>
      <c r="O152" s="36"/>
      <c r="P152" s="36"/>
      <c r="Q152" s="36"/>
      <c r="R152" s="34"/>
      <c r="S152" s="34"/>
      <c r="T152" s="35"/>
      <c r="U152" s="36"/>
      <c r="V152" s="36"/>
      <c r="W152" s="36"/>
      <c r="X152" s="34"/>
      <c r="Y152" s="34"/>
      <c r="Z152" s="35"/>
      <c r="AA152" s="36"/>
      <c r="AB152" s="36"/>
      <c r="AC152" s="36"/>
      <c r="AD152" s="34"/>
      <c r="AE152" s="34"/>
      <c r="AF152" s="35"/>
      <c r="AG152" s="36"/>
      <c r="AH152" s="36"/>
      <c r="AI152" s="36"/>
      <c r="AJ152" s="34"/>
      <c r="AK152" s="34"/>
      <c r="AL152" s="35"/>
      <c r="AM152" s="36"/>
      <c r="AN152" s="36"/>
      <c r="AO152" s="36"/>
      <c r="AP152" s="34"/>
      <c r="AQ152" s="34"/>
      <c r="AR152" s="35"/>
      <c r="AS152" s="36"/>
      <c r="AT152" s="36"/>
      <c r="AU152" s="36"/>
      <c r="AV152" s="34"/>
      <c r="AW152" s="34"/>
      <c r="AX152" s="35"/>
      <c r="AY152" s="36"/>
      <c r="AZ152" s="36"/>
      <c r="BA152" s="36"/>
    </row>
    <row r="153" spans="1:53" x14ac:dyDescent="0.2">
      <c r="A153" s="34"/>
      <c r="B153" s="35"/>
      <c r="C153" s="36"/>
      <c r="D153" s="36"/>
      <c r="E153" s="36"/>
      <c r="F153" s="34"/>
      <c r="G153" s="34"/>
      <c r="H153" s="35"/>
      <c r="I153" s="36"/>
      <c r="J153" s="36"/>
      <c r="K153" s="36"/>
      <c r="L153" s="34"/>
      <c r="M153" s="34"/>
      <c r="N153" s="35"/>
      <c r="O153" s="36"/>
      <c r="P153" s="36"/>
      <c r="Q153" s="36"/>
      <c r="R153" s="34"/>
      <c r="S153" s="34"/>
      <c r="T153" s="35"/>
      <c r="U153" s="36"/>
      <c r="V153" s="36"/>
      <c r="W153" s="36"/>
      <c r="X153" s="34"/>
      <c r="Y153" s="34"/>
      <c r="Z153" s="35"/>
      <c r="AA153" s="36"/>
      <c r="AB153" s="36"/>
      <c r="AC153" s="36"/>
      <c r="AD153" s="34"/>
      <c r="AE153" s="34"/>
      <c r="AF153" s="35"/>
      <c r="AG153" s="36"/>
      <c r="AH153" s="36"/>
      <c r="AI153" s="36"/>
      <c r="AJ153" s="34"/>
      <c r="AK153" s="34"/>
      <c r="AL153" s="35"/>
      <c r="AM153" s="36"/>
      <c r="AN153" s="36"/>
      <c r="AO153" s="36"/>
      <c r="AP153" s="34"/>
      <c r="AQ153" s="34"/>
      <c r="AR153" s="35"/>
      <c r="AS153" s="36"/>
      <c r="AT153" s="36"/>
      <c r="AU153" s="36"/>
      <c r="AV153" s="34"/>
      <c r="AW153" s="34"/>
      <c r="AX153" s="35"/>
      <c r="AY153" s="36"/>
      <c r="AZ153" s="36"/>
      <c r="BA153" s="36"/>
    </row>
    <row r="154" spans="1:53" x14ac:dyDescent="0.2">
      <c r="A154" s="34"/>
      <c r="B154" s="35"/>
      <c r="C154" s="36"/>
      <c r="D154" s="36"/>
      <c r="E154" s="36"/>
      <c r="F154" s="34"/>
      <c r="G154" s="34"/>
      <c r="H154" s="35"/>
      <c r="I154" s="36"/>
      <c r="J154" s="36"/>
      <c r="K154" s="36"/>
      <c r="L154" s="34"/>
      <c r="M154" s="34"/>
      <c r="N154" s="35"/>
      <c r="O154" s="36"/>
      <c r="P154" s="36"/>
      <c r="Q154" s="36"/>
      <c r="R154" s="34"/>
      <c r="S154" s="34"/>
      <c r="T154" s="35"/>
      <c r="U154" s="36"/>
      <c r="V154" s="36"/>
      <c r="W154" s="36"/>
      <c r="X154" s="34"/>
      <c r="Y154" s="34"/>
      <c r="Z154" s="35"/>
      <c r="AA154" s="36"/>
      <c r="AB154" s="36"/>
      <c r="AC154" s="36"/>
      <c r="AD154" s="34"/>
      <c r="AE154" s="34"/>
      <c r="AF154" s="35"/>
      <c r="AG154" s="36"/>
      <c r="AH154" s="36"/>
      <c r="AI154" s="36"/>
      <c r="AJ154" s="34"/>
      <c r="AK154" s="34"/>
      <c r="AL154" s="35"/>
      <c r="AM154" s="36"/>
      <c r="AN154" s="36"/>
      <c r="AO154" s="36"/>
      <c r="AP154" s="34"/>
      <c r="AQ154" s="34"/>
      <c r="AR154" s="35"/>
      <c r="AS154" s="36"/>
      <c r="AT154" s="36"/>
      <c r="AU154" s="36"/>
      <c r="AV154" s="34"/>
      <c r="AW154" s="34"/>
      <c r="AX154" s="35"/>
      <c r="AY154" s="36"/>
      <c r="AZ154" s="36"/>
      <c r="BA154" s="36"/>
    </row>
    <row r="155" spans="1:53" x14ac:dyDescent="0.2">
      <c r="A155" s="34"/>
      <c r="B155" s="35"/>
      <c r="C155" s="36"/>
      <c r="D155" s="36"/>
      <c r="E155" s="36"/>
      <c r="F155" s="34"/>
      <c r="G155" s="34"/>
      <c r="H155" s="35"/>
      <c r="I155" s="36"/>
      <c r="J155" s="36"/>
      <c r="K155" s="36"/>
      <c r="L155" s="34"/>
      <c r="M155" s="34"/>
      <c r="N155" s="35"/>
      <c r="O155" s="36"/>
      <c r="P155" s="36"/>
      <c r="Q155" s="36"/>
      <c r="R155" s="34"/>
      <c r="S155" s="34"/>
      <c r="T155" s="35"/>
      <c r="U155" s="36"/>
      <c r="V155" s="36"/>
      <c r="W155" s="36"/>
      <c r="X155" s="34"/>
      <c r="Y155" s="34"/>
      <c r="Z155" s="35"/>
      <c r="AA155" s="36"/>
      <c r="AB155" s="36"/>
      <c r="AC155" s="36"/>
      <c r="AD155" s="34"/>
      <c r="AE155" s="34"/>
      <c r="AF155" s="35"/>
      <c r="AG155" s="36"/>
      <c r="AH155" s="36"/>
      <c r="AI155" s="36"/>
      <c r="AJ155" s="34"/>
      <c r="AK155" s="34"/>
      <c r="AL155" s="35"/>
      <c r="AM155" s="36"/>
      <c r="AN155" s="36"/>
      <c r="AO155" s="36"/>
      <c r="AP155" s="34"/>
      <c r="AQ155" s="34"/>
      <c r="AR155" s="35"/>
      <c r="AS155" s="36"/>
      <c r="AT155" s="36"/>
      <c r="AU155" s="36"/>
      <c r="AV155" s="34"/>
      <c r="AW155" s="34"/>
      <c r="AX155" s="35"/>
      <c r="AY155" s="36"/>
      <c r="AZ155" s="36"/>
      <c r="BA155" s="36"/>
    </row>
    <row r="156" spans="1:53" x14ac:dyDescent="0.2">
      <c r="A156" s="34"/>
      <c r="B156" s="35"/>
      <c r="C156" s="36"/>
      <c r="D156" s="36"/>
      <c r="E156" s="36"/>
      <c r="F156" s="34"/>
      <c r="G156" s="34"/>
      <c r="H156" s="35"/>
      <c r="I156" s="36"/>
      <c r="J156" s="36"/>
      <c r="K156" s="36"/>
      <c r="L156" s="34"/>
      <c r="M156" s="34"/>
      <c r="N156" s="35"/>
      <c r="O156" s="36"/>
      <c r="P156" s="36"/>
      <c r="Q156" s="36"/>
      <c r="R156" s="34"/>
      <c r="S156" s="34"/>
      <c r="T156" s="35"/>
      <c r="U156" s="36"/>
      <c r="V156" s="36"/>
      <c r="W156" s="36"/>
      <c r="X156" s="34"/>
      <c r="Y156" s="34"/>
      <c r="Z156" s="35"/>
      <c r="AA156" s="36"/>
      <c r="AB156" s="36"/>
      <c r="AC156" s="36"/>
      <c r="AD156" s="34"/>
      <c r="AE156" s="34"/>
      <c r="AF156" s="35"/>
      <c r="AG156" s="36"/>
      <c r="AH156" s="36"/>
      <c r="AI156" s="36"/>
      <c r="AJ156" s="34"/>
      <c r="AK156" s="34"/>
      <c r="AL156" s="35"/>
      <c r="AM156" s="36"/>
      <c r="AN156" s="36"/>
      <c r="AO156" s="36"/>
      <c r="AP156" s="34"/>
      <c r="AQ156" s="34"/>
      <c r="AR156" s="35"/>
      <c r="AS156" s="36"/>
      <c r="AT156" s="36"/>
      <c r="AU156" s="36"/>
      <c r="AV156" s="34"/>
      <c r="AW156" s="34"/>
      <c r="AX156" s="35"/>
      <c r="AY156" s="36"/>
      <c r="AZ156" s="36"/>
      <c r="BA156" s="36"/>
    </row>
    <row r="157" spans="1:53" x14ac:dyDescent="0.2">
      <c r="A157" s="34"/>
      <c r="B157" s="35"/>
      <c r="C157" s="36"/>
      <c r="D157" s="36"/>
      <c r="E157" s="36"/>
      <c r="F157" s="34"/>
      <c r="G157" s="34"/>
      <c r="H157" s="35"/>
      <c r="I157" s="36"/>
      <c r="J157" s="36"/>
      <c r="K157" s="36"/>
      <c r="L157" s="34"/>
      <c r="M157" s="34"/>
      <c r="N157" s="35"/>
      <c r="O157" s="36"/>
      <c r="P157" s="36"/>
      <c r="Q157" s="36"/>
      <c r="R157" s="34"/>
      <c r="S157" s="34"/>
      <c r="T157" s="35"/>
      <c r="U157" s="36"/>
      <c r="V157" s="36"/>
      <c r="W157" s="36"/>
      <c r="X157" s="34"/>
      <c r="Y157" s="34"/>
      <c r="Z157" s="35"/>
      <c r="AA157" s="36"/>
      <c r="AB157" s="36"/>
      <c r="AC157" s="36"/>
      <c r="AD157" s="34"/>
      <c r="AE157" s="34"/>
      <c r="AF157" s="35"/>
      <c r="AG157" s="36"/>
      <c r="AH157" s="36"/>
      <c r="AI157" s="36"/>
      <c r="AJ157" s="34"/>
      <c r="AK157" s="34"/>
      <c r="AL157" s="35"/>
      <c r="AM157" s="36"/>
      <c r="AN157" s="36"/>
      <c r="AO157" s="36"/>
      <c r="AP157" s="34"/>
      <c r="AQ157" s="34"/>
      <c r="AR157" s="35"/>
      <c r="AS157" s="36"/>
      <c r="AT157" s="36"/>
      <c r="AU157" s="36"/>
      <c r="AV157" s="34"/>
      <c r="AW157" s="34"/>
      <c r="AX157" s="35"/>
      <c r="AY157" s="36"/>
      <c r="AZ157" s="36"/>
      <c r="BA157" s="36"/>
    </row>
    <row r="158" spans="1:53" x14ac:dyDescent="0.2">
      <c r="A158" s="34"/>
      <c r="B158" s="35"/>
      <c r="C158" s="36"/>
      <c r="D158" s="36"/>
      <c r="E158" s="36"/>
      <c r="F158" s="34"/>
      <c r="G158" s="34"/>
      <c r="H158" s="35"/>
      <c r="I158" s="36"/>
      <c r="J158" s="36"/>
      <c r="K158" s="36"/>
      <c r="L158" s="34"/>
      <c r="M158" s="34"/>
      <c r="N158" s="35"/>
      <c r="O158" s="36"/>
      <c r="P158" s="36"/>
      <c r="Q158" s="36"/>
      <c r="R158" s="34"/>
      <c r="S158" s="34"/>
      <c r="T158" s="35"/>
      <c r="U158" s="36"/>
      <c r="V158" s="36"/>
      <c r="W158" s="36"/>
      <c r="X158" s="34"/>
      <c r="Y158" s="34"/>
      <c r="Z158" s="35"/>
      <c r="AA158" s="36"/>
      <c r="AB158" s="36"/>
      <c r="AC158" s="36"/>
      <c r="AD158" s="34"/>
      <c r="AE158" s="34"/>
      <c r="AF158" s="35"/>
      <c r="AG158" s="36"/>
      <c r="AH158" s="36"/>
      <c r="AI158" s="36"/>
      <c r="AJ158" s="34"/>
      <c r="AK158" s="34"/>
      <c r="AL158" s="35"/>
      <c r="AM158" s="36"/>
      <c r="AN158" s="36"/>
      <c r="AO158" s="36"/>
      <c r="AP158" s="34"/>
      <c r="AQ158" s="34"/>
      <c r="AR158" s="35"/>
      <c r="AS158" s="36"/>
      <c r="AT158" s="36"/>
      <c r="AU158" s="36"/>
      <c r="AV158" s="34"/>
      <c r="AW158" s="34"/>
      <c r="AX158" s="35"/>
      <c r="AY158" s="36"/>
      <c r="AZ158" s="36"/>
      <c r="BA158" s="36"/>
    </row>
    <row r="159" spans="1:53" x14ac:dyDescent="0.2">
      <c r="A159" s="34"/>
      <c r="B159" s="35"/>
      <c r="C159" s="36"/>
      <c r="D159" s="36"/>
      <c r="E159" s="36"/>
      <c r="F159" s="34"/>
      <c r="G159" s="34"/>
      <c r="H159" s="35"/>
      <c r="I159" s="36"/>
      <c r="J159" s="36"/>
      <c r="K159" s="36"/>
      <c r="L159" s="34"/>
      <c r="M159" s="34"/>
      <c r="N159" s="35"/>
      <c r="O159" s="36"/>
      <c r="P159" s="36"/>
      <c r="Q159" s="36"/>
      <c r="R159" s="34"/>
      <c r="S159" s="34"/>
      <c r="T159" s="35"/>
      <c r="U159" s="36"/>
      <c r="V159" s="36"/>
      <c r="W159" s="36"/>
      <c r="X159" s="34"/>
      <c r="Y159" s="34"/>
      <c r="Z159" s="35"/>
      <c r="AA159" s="36"/>
      <c r="AB159" s="36"/>
      <c r="AC159" s="36"/>
      <c r="AD159" s="34"/>
      <c r="AE159" s="34"/>
      <c r="AF159" s="35"/>
      <c r="AG159" s="36"/>
      <c r="AH159" s="36"/>
      <c r="AI159" s="36"/>
      <c r="AJ159" s="34"/>
      <c r="AK159" s="34"/>
      <c r="AL159" s="35"/>
      <c r="AM159" s="36"/>
      <c r="AN159" s="36"/>
      <c r="AO159" s="36"/>
      <c r="AP159" s="34"/>
      <c r="AQ159" s="34"/>
      <c r="AR159" s="35"/>
      <c r="AS159" s="36"/>
      <c r="AT159" s="36"/>
      <c r="AU159" s="36"/>
      <c r="AV159" s="34"/>
      <c r="AW159" s="34"/>
      <c r="AX159" s="35"/>
      <c r="AY159" s="36"/>
      <c r="AZ159" s="36"/>
      <c r="BA159" s="36"/>
    </row>
    <row r="160" spans="1:53" x14ac:dyDescent="0.2">
      <c r="A160" s="34"/>
      <c r="B160" s="35"/>
      <c r="C160" s="36"/>
      <c r="D160" s="36"/>
      <c r="E160" s="36"/>
      <c r="F160" s="34"/>
      <c r="G160" s="34"/>
      <c r="H160" s="35"/>
      <c r="I160" s="36"/>
      <c r="J160" s="36"/>
      <c r="K160" s="36"/>
      <c r="L160" s="34"/>
      <c r="M160" s="34"/>
      <c r="N160" s="35"/>
      <c r="O160" s="36"/>
      <c r="P160" s="36"/>
      <c r="Q160" s="36"/>
      <c r="R160" s="34"/>
      <c r="S160" s="34"/>
      <c r="T160" s="35"/>
      <c r="U160" s="36"/>
      <c r="V160" s="36"/>
      <c r="W160" s="36"/>
      <c r="X160" s="34"/>
      <c r="Y160" s="34"/>
      <c r="Z160" s="35"/>
      <c r="AA160" s="36"/>
      <c r="AB160" s="36"/>
      <c r="AC160" s="36"/>
      <c r="AD160" s="34"/>
      <c r="AE160" s="34"/>
      <c r="AF160" s="35"/>
      <c r="AG160" s="36"/>
      <c r="AH160" s="36"/>
      <c r="AI160" s="36"/>
      <c r="AJ160" s="34"/>
      <c r="AK160" s="34"/>
      <c r="AL160" s="35"/>
      <c r="AM160" s="36"/>
      <c r="AN160" s="36"/>
      <c r="AO160" s="36"/>
      <c r="AP160" s="34"/>
      <c r="AQ160" s="34"/>
      <c r="AR160" s="35"/>
      <c r="AS160" s="36"/>
      <c r="AT160" s="36"/>
      <c r="AU160" s="36"/>
      <c r="AV160" s="34"/>
      <c r="AW160" s="34"/>
      <c r="AX160" s="35"/>
      <c r="AY160" s="36"/>
      <c r="AZ160" s="36"/>
      <c r="BA160" s="36"/>
    </row>
    <row r="161" spans="1:53" x14ac:dyDescent="0.2">
      <c r="A161" s="34"/>
      <c r="B161" s="35"/>
      <c r="C161" s="36"/>
      <c r="D161" s="36"/>
      <c r="E161" s="36"/>
      <c r="F161" s="34"/>
      <c r="G161" s="34"/>
      <c r="H161" s="35"/>
      <c r="I161" s="36"/>
      <c r="J161" s="36"/>
      <c r="K161" s="36"/>
      <c r="L161" s="34"/>
      <c r="M161" s="34"/>
      <c r="N161" s="35"/>
      <c r="O161" s="36"/>
      <c r="P161" s="36"/>
      <c r="Q161" s="36"/>
      <c r="R161" s="34"/>
      <c r="S161" s="34"/>
      <c r="T161" s="35"/>
      <c r="U161" s="36"/>
      <c r="V161" s="36"/>
      <c r="W161" s="36"/>
      <c r="X161" s="34"/>
      <c r="Y161" s="34"/>
      <c r="Z161" s="35"/>
      <c r="AA161" s="36"/>
      <c r="AB161" s="36"/>
      <c r="AC161" s="36"/>
      <c r="AD161" s="34"/>
      <c r="AE161" s="34"/>
      <c r="AF161" s="35"/>
      <c r="AG161" s="36"/>
      <c r="AH161" s="36"/>
      <c r="AI161" s="36"/>
      <c r="AJ161" s="34"/>
      <c r="AK161" s="34"/>
      <c r="AL161" s="35"/>
      <c r="AM161" s="36"/>
      <c r="AN161" s="36"/>
      <c r="AO161" s="36"/>
      <c r="AP161" s="34"/>
      <c r="AQ161" s="34"/>
      <c r="AR161" s="35"/>
      <c r="AS161" s="36"/>
      <c r="AT161" s="36"/>
      <c r="AU161" s="36"/>
      <c r="AV161" s="34"/>
      <c r="AW161" s="34"/>
      <c r="AX161" s="35"/>
      <c r="AY161" s="36"/>
      <c r="AZ161" s="36"/>
      <c r="BA161" s="36"/>
    </row>
    <row r="162" spans="1:53" x14ac:dyDescent="0.2">
      <c r="A162" s="34"/>
      <c r="B162" s="35"/>
      <c r="C162" s="36"/>
      <c r="D162" s="36"/>
      <c r="E162" s="36"/>
      <c r="F162" s="34"/>
      <c r="G162" s="34"/>
      <c r="H162" s="35"/>
      <c r="I162" s="36"/>
      <c r="J162" s="36"/>
      <c r="K162" s="36"/>
      <c r="L162" s="34"/>
      <c r="M162" s="34"/>
      <c r="N162" s="35"/>
      <c r="O162" s="36"/>
      <c r="P162" s="36"/>
      <c r="Q162" s="36"/>
      <c r="R162" s="34"/>
      <c r="S162" s="34"/>
      <c r="T162" s="35"/>
      <c r="U162" s="36"/>
      <c r="V162" s="36"/>
      <c r="W162" s="36"/>
      <c r="X162" s="34"/>
      <c r="Y162" s="34"/>
      <c r="Z162" s="35"/>
      <c r="AA162" s="36"/>
      <c r="AB162" s="36"/>
      <c r="AC162" s="36"/>
      <c r="AD162" s="34"/>
      <c r="AE162" s="34"/>
      <c r="AF162" s="35"/>
      <c r="AG162" s="36"/>
      <c r="AH162" s="36"/>
      <c r="AI162" s="36"/>
      <c r="AJ162" s="34"/>
      <c r="AK162" s="34"/>
      <c r="AL162" s="35"/>
      <c r="AM162" s="36"/>
      <c r="AN162" s="36"/>
      <c r="AO162" s="36"/>
      <c r="AP162" s="34"/>
      <c r="AQ162" s="34"/>
      <c r="AR162" s="35"/>
      <c r="AS162" s="36"/>
      <c r="AT162" s="36"/>
      <c r="AU162" s="36"/>
      <c r="AV162" s="34"/>
      <c r="AW162" s="34"/>
      <c r="AX162" s="35"/>
      <c r="AY162" s="36"/>
      <c r="AZ162" s="36"/>
      <c r="BA162" s="36"/>
    </row>
    <row r="163" spans="1:53" x14ac:dyDescent="0.2">
      <c r="A163" s="34"/>
      <c r="B163" s="37"/>
      <c r="C163" s="36"/>
      <c r="D163" s="36"/>
      <c r="E163" s="36"/>
      <c r="F163" s="34"/>
      <c r="G163" s="34"/>
      <c r="H163" s="37"/>
      <c r="I163" s="36"/>
      <c r="J163" s="36"/>
      <c r="K163" s="36"/>
      <c r="L163" s="34"/>
      <c r="M163" s="34"/>
      <c r="N163" s="37"/>
      <c r="O163" s="36"/>
      <c r="P163" s="36"/>
      <c r="Q163" s="36"/>
      <c r="R163" s="34"/>
      <c r="S163" s="34"/>
      <c r="T163" s="37"/>
      <c r="U163" s="36"/>
      <c r="V163" s="36"/>
      <c r="W163" s="36"/>
      <c r="X163" s="34"/>
      <c r="Y163" s="34"/>
      <c r="Z163" s="37"/>
      <c r="AA163" s="36"/>
      <c r="AB163" s="36"/>
      <c r="AC163" s="36"/>
      <c r="AD163" s="34"/>
      <c r="AE163" s="34"/>
      <c r="AF163" s="37"/>
      <c r="AG163" s="36"/>
      <c r="AH163" s="36"/>
      <c r="AI163" s="36"/>
      <c r="AJ163" s="34"/>
      <c r="AK163" s="34"/>
      <c r="AL163" s="37"/>
      <c r="AM163" s="36"/>
      <c r="AN163" s="36"/>
      <c r="AO163" s="36"/>
      <c r="AP163" s="34"/>
      <c r="AQ163" s="34"/>
      <c r="AR163" s="37"/>
      <c r="AS163" s="36"/>
      <c r="AT163" s="36"/>
      <c r="AU163" s="36"/>
      <c r="AV163" s="34"/>
      <c r="AW163" s="34"/>
      <c r="AX163" s="37"/>
      <c r="AY163" s="36"/>
      <c r="AZ163" s="36"/>
      <c r="BA163" s="36"/>
    </row>
    <row r="164" spans="1:53" x14ac:dyDescent="0.2">
      <c r="A164" s="41"/>
      <c r="B164" s="41"/>
      <c r="C164" s="41"/>
      <c r="D164" s="42"/>
      <c r="E164" s="41"/>
      <c r="F164" s="41"/>
      <c r="G164" s="41"/>
      <c r="H164" s="41"/>
      <c r="I164" s="41"/>
      <c r="J164" s="42"/>
      <c r="K164" s="41"/>
      <c r="L164" s="41"/>
      <c r="M164" s="41"/>
      <c r="N164" s="41"/>
      <c r="O164" s="41"/>
      <c r="P164" s="42"/>
      <c r="Q164" s="41"/>
      <c r="R164" s="41"/>
      <c r="S164" s="41"/>
      <c r="T164" s="41"/>
      <c r="U164" s="41"/>
      <c r="V164" s="42"/>
      <c r="W164" s="41"/>
      <c r="X164" s="41"/>
      <c r="Y164" s="41"/>
      <c r="Z164" s="41"/>
      <c r="AA164" s="41"/>
      <c r="AB164" s="42"/>
      <c r="AC164" s="41"/>
      <c r="AD164" s="41"/>
      <c r="AE164" s="41"/>
      <c r="AF164" s="41"/>
      <c r="AG164" s="41"/>
      <c r="AH164" s="42"/>
      <c r="AI164" s="41"/>
      <c r="AJ164" s="41"/>
      <c r="AK164" s="41"/>
      <c r="AL164" s="41"/>
      <c r="AM164" s="41"/>
      <c r="AN164" s="42"/>
      <c r="AO164" s="41"/>
      <c r="AP164" s="41"/>
      <c r="AQ164" s="41"/>
      <c r="AR164" s="41"/>
      <c r="AS164" s="41"/>
      <c r="AT164" s="42"/>
      <c r="AU164" s="41"/>
      <c r="AV164" s="41"/>
      <c r="AW164" s="41"/>
      <c r="AX164" s="41"/>
      <c r="AY164" s="41"/>
      <c r="AZ164" s="42"/>
      <c r="BA164" s="41"/>
    </row>
  </sheetData>
  <mergeCells count="51">
    <mergeCell ref="D32:E32"/>
    <mergeCell ref="J32:K32"/>
    <mergeCell ref="P32:Q32"/>
    <mergeCell ref="V32:W32"/>
    <mergeCell ref="D1:E1"/>
    <mergeCell ref="D5:E5"/>
    <mergeCell ref="J5:K5"/>
    <mergeCell ref="P5:Q5"/>
    <mergeCell ref="V5:W5"/>
    <mergeCell ref="AB5:AC5"/>
    <mergeCell ref="AH5:AI5"/>
    <mergeCell ref="AN5:AO5"/>
    <mergeCell ref="AT5:AU5"/>
    <mergeCell ref="AN32:AO32"/>
    <mergeCell ref="AT32:AU32"/>
    <mergeCell ref="AB32:AC32"/>
    <mergeCell ref="AH32:AI32"/>
    <mergeCell ref="AN59:AO59"/>
    <mergeCell ref="AT59:AU59"/>
    <mergeCell ref="D86:E86"/>
    <mergeCell ref="J86:K86"/>
    <mergeCell ref="P86:Q86"/>
    <mergeCell ref="V86:W86"/>
    <mergeCell ref="D59:E59"/>
    <mergeCell ref="J59:K59"/>
    <mergeCell ref="P59:Q59"/>
    <mergeCell ref="V59:W59"/>
    <mergeCell ref="AB59:AC59"/>
    <mergeCell ref="AH59:AI59"/>
    <mergeCell ref="C111:D111"/>
    <mergeCell ref="I111:J111"/>
    <mergeCell ref="O111:P111"/>
    <mergeCell ref="U111:V111"/>
    <mergeCell ref="AA111:AB111"/>
    <mergeCell ref="AG111:AH111"/>
    <mergeCell ref="AM111:AN111"/>
    <mergeCell ref="AS111:AT111"/>
    <mergeCell ref="AY111:AZ111"/>
    <mergeCell ref="AB86:AC86"/>
    <mergeCell ref="AH86:AI86"/>
    <mergeCell ref="AN86:AO86"/>
    <mergeCell ref="AT86:AU86"/>
    <mergeCell ref="AM138:AN138"/>
    <mergeCell ref="AS138:AT138"/>
    <mergeCell ref="AY138:AZ138"/>
    <mergeCell ref="C138:D138"/>
    <mergeCell ref="I138:J138"/>
    <mergeCell ref="O138:P138"/>
    <mergeCell ref="U138:V138"/>
    <mergeCell ref="AA138:AB138"/>
    <mergeCell ref="AG138:AH138"/>
  </mergeCells>
  <pageMargins left="0.75" right="0.75" top="1" bottom="1" header="0.5" footer="0.5"/>
  <pageSetup orientation="portrait" r:id="rId1"/>
  <headerFooter alignWithMargins="0"/>
  <ignoredErrors>
    <ignoredError sqref="D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75" workbookViewId="0">
      <selection activeCell="Y12" sqref="Y12"/>
    </sheetView>
  </sheetViews>
  <sheetFormatPr defaultRowHeight="12.75" x14ac:dyDescent="0.2"/>
  <cols>
    <col min="1" max="1" width="10.85546875" customWidth="1"/>
    <col min="2" max="2" width="14.7109375" bestFit="1" customWidth="1"/>
    <col min="3" max="3" width="11.28515625" bestFit="1" customWidth="1"/>
    <col min="4" max="4" width="13.140625" bestFit="1" customWidth="1"/>
    <col min="5" max="5" width="17.28515625" bestFit="1" customWidth="1"/>
  </cols>
  <sheetData/>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V106"/>
  <sheetViews>
    <sheetView showGridLines="0" zoomScale="55" zoomScaleNormal="55" workbookViewId="0">
      <selection activeCell="F108" sqref="F108"/>
    </sheetView>
  </sheetViews>
  <sheetFormatPr defaultRowHeight="15" x14ac:dyDescent="0.25"/>
  <cols>
    <col min="1" max="1" width="11.7109375" style="94" bestFit="1" customWidth="1"/>
    <col min="2" max="2" width="13.42578125" style="94" bestFit="1" customWidth="1"/>
    <col min="3" max="3" width="15.28515625" style="94" bestFit="1" customWidth="1"/>
    <col min="4" max="6" width="11.28515625" style="94" customWidth="1"/>
    <col min="7" max="7" width="14.42578125" style="94" bestFit="1" customWidth="1"/>
    <col min="8" max="8" width="11.5703125" style="94" customWidth="1"/>
    <col min="9" max="9" width="15.28515625" style="94" bestFit="1" customWidth="1"/>
    <col min="10" max="10" width="11.28515625" style="94" customWidth="1"/>
    <col min="11" max="11" width="11.7109375" style="94" bestFit="1" customWidth="1"/>
    <col min="12" max="12" width="14.42578125" style="94" bestFit="1" customWidth="1"/>
    <col min="13" max="13" width="13" style="94" bestFit="1" customWidth="1"/>
    <col min="14" max="14" width="11.5703125" style="94" customWidth="1"/>
    <col min="15" max="15" width="15.28515625" style="94" bestFit="1" customWidth="1"/>
    <col min="16" max="16" width="12.28515625" style="94" bestFit="1" customWidth="1"/>
    <col min="17" max="17" width="14.42578125" style="94" bestFit="1" customWidth="1"/>
    <col min="18" max="18" width="9.140625" style="94"/>
    <col min="19" max="19" width="13" style="94" bestFit="1" customWidth="1"/>
    <col min="20" max="20" width="11.5703125" style="94" customWidth="1"/>
    <col min="21" max="21" width="15.28515625" style="94" bestFit="1" customWidth="1"/>
    <col min="22" max="22" width="14.42578125" style="94" bestFit="1" customWidth="1"/>
    <col min="23" max="23" width="10.28515625" style="94" bestFit="1" customWidth="1"/>
    <col min="24" max="24" width="9.140625" style="94"/>
    <col min="25" max="25" width="13" style="94" bestFit="1" customWidth="1"/>
    <col min="26" max="26" width="11.42578125" style="94" customWidth="1"/>
    <col min="27" max="27" width="15.28515625" style="94" bestFit="1" customWidth="1"/>
    <col min="28" max="28" width="14.42578125" style="94" bestFit="1" customWidth="1"/>
    <col min="29" max="30" width="9.140625" style="94"/>
    <col min="31" max="31" width="13" style="94" bestFit="1" customWidth="1"/>
    <col min="32" max="32" width="11.42578125" style="94" customWidth="1"/>
    <col min="33" max="33" width="15.28515625" style="94" bestFit="1" customWidth="1"/>
    <col min="34" max="34" width="14.42578125" style="94" bestFit="1" customWidth="1"/>
    <col min="35" max="35" width="11.42578125" style="94" bestFit="1" customWidth="1"/>
    <col min="36" max="36" width="10.28515625" style="94" bestFit="1" customWidth="1"/>
    <col min="37" max="37" width="13" style="94" bestFit="1" customWidth="1"/>
    <col min="38" max="38" width="11.42578125" style="94" customWidth="1"/>
    <col min="39" max="39" width="15.28515625" style="94" bestFit="1" customWidth="1"/>
    <col min="40" max="40" width="14.42578125" style="94" bestFit="1" customWidth="1"/>
    <col min="41" max="42" width="9.140625" style="94"/>
    <col min="43" max="43" width="13" style="94" bestFit="1" customWidth="1"/>
    <col min="44" max="44" width="11.42578125" style="94" customWidth="1"/>
    <col min="45" max="45" width="15.28515625" style="94" bestFit="1" customWidth="1"/>
    <col min="46" max="46" width="14.42578125" style="94" bestFit="1" customWidth="1"/>
    <col min="47" max="47" width="11.42578125" style="94" bestFit="1" customWidth="1"/>
    <col min="48" max="16384" width="9.140625" style="94"/>
  </cols>
  <sheetData>
    <row r="1" spans="1:48" x14ac:dyDescent="0.25">
      <c r="A1" s="110" t="s">
        <v>13</v>
      </c>
      <c r="B1" s="110" t="s">
        <v>14</v>
      </c>
      <c r="C1" s="111" t="s">
        <v>40</v>
      </c>
      <c r="D1" s="153" t="s">
        <v>41</v>
      </c>
      <c r="E1" s="154"/>
      <c r="F1" s="93"/>
      <c r="G1" s="93"/>
      <c r="H1" s="93"/>
      <c r="I1" s="93"/>
      <c r="J1" s="93"/>
    </row>
    <row r="2" spans="1:48" x14ac:dyDescent="0.25">
      <c r="A2" s="112" t="s">
        <v>39</v>
      </c>
      <c r="B2" s="112" t="s">
        <v>38</v>
      </c>
      <c r="C2" s="113" t="s">
        <v>51</v>
      </c>
      <c r="D2" s="114">
        <v>289.5</v>
      </c>
      <c r="E2" s="115" t="s">
        <v>43</v>
      </c>
      <c r="F2" s="95"/>
      <c r="G2" s="95"/>
      <c r="H2" s="95"/>
      <c r="I2" s="95"/>
      <c r="J2" s="95"/>
    </row>
    <row r="4" spans="1:48" x14ac:dyDescent="0.25">
      <c r="A4" s="98" t="s">
        <v>17</v>
      </c>
      <c r="B4" s="109" t="s">
        <v>18</v>
      </c>
      <c r="D4" s="98" t="s">
        <v>16</v>
      </c>
      <c r="E4" s="109" t="s">
        <v>44</v>
      </c>
      <c r="F4" s="96"/>
      <c r="G4" s="98" t="s">
        <v>17</v>
      </c>
      <c r="H4" s="109" t="s">
        <v>18</v>
      </c>
      <c r="J4" s="98" t="s">
        <v>16</v>
      </c>
      <c r="K4" s="117" t="s">
        <v>53</v>
      </c>
      <c r="M4" s="98" t="s">
        <v>17</v>
      </c>
      <c r="N4" s="109" t="s">
        <v>18</v>
      </c>
      <c r="P4" s="98" t="s">
        <v>16</v>
      </c>
      <c r="Q4" s="117" t="s">
        <v>54</v>
      </c>
      <c r="S4" s="98" t="s">
        <v>17</v>
      </c>
      <c r="T4" s="109" t="s">
        <v>18</v>
      </c>
      <c r="V4" s="98" t="s">
        <v>16</v>
      </c>
      <c r="W4" s="117" t="s">
        <v>55</v>
      </c>
      <c r="Y4" s="98" t="s">
        <v>17</v>
      </c>
      <c r="Z4" s="109" t="s">
        <v>18</v>
      </c>
      <c r="AB4" s="98" t="s">
        <v>16</v>
      </c>
      <c r="AC4" s="117" t="s">
        <v>56</v>
      </c>
      <c r="AE4" s="98" t="s">
        <v>17</v>
      </c>
      <c r="AF4" s="109" t="s">
        <v>18</v>
      </c>
      <c r="AH4" s="98" t="s">
        <v>16</v>
      </c>
      <c r="AI4" s="117" t="s">
        <v>57</v>
      </c>
      <c r="AK4" s="98" t="s">
        <v>17</v>
      </c>
      <c r="AL4" s="109" t="s">
        <v>18</v>
      </c>
      <c r="AN4" s="98" t="s">
        <v>16</v>
      </c>
      <c r="AO4" s="117" t="s">
        <v>58</v>
      </c>
      <c r="AQ4" s="98" t="s">
        <v>17</v>
      </c>
      <c r="AR4" s="109" t="s">
        <v>18</v>
      </c>
      <c r="AT4" s="98" t="s">
        <v>16</v>
      </c>
      <c r="AU4" s="117" t="s">
        <v>59</v>
      </c>
    </row>
    <row r="5" spans="1:48" x14ac:dyDescent="0.25">
      <c r="A5" s="98" t="s">
        <v>19</v>
      </c>
      <c r="B5" s="97" t="s">
        <v>20</v>
      </c>
      <c r="C5" s="98" t="s">
        <v>21</v>
      </c>
      <c r="D5" s="152" t="s">
        <v>45</v>
      </c>
      <c r="E5" s="152"/>
      <c r="F5" s="99"/>
      <c r="G5" s="98" t="s">
        <v>19</v>
      </c>
      <c r="H5" s="97" t="s">
        <v>20</v>
      </c>
      <c r="I5" s="98" t="s">
        <v>21</v>
      </c>
      <c r="J5" s="152" t="s">
        <v>45</v>
      </c>
      <c r="K5" s="152"/>
      <c r="L5" s="100"/>
      <c r="M5" s="98" t="s">
        <v>19</v>
      </c>
      <c r="N5" s="97" t="s">
        <v>20</v>
      </c>
      <c r="O5" s="98" t="s">
        <v>21</v>
      </c>
      <c r="P5" s="152" t="s">
        <v>45</v>
      </c>
      <c r="Q5" s="152"/>
      <c r="R5" s="100"/>
      <c r="S5" s="98" t="s">
        <v>19</v>
      </c>
      <c r="T5" s="97" t="s">
        <v>20</v>
      </c>
      <c r="U5" s="98" t="s">
        <v>21</v>
      </c>
      <c r="V5" s="152" t="s">
        <v>45</v>
      </c>
      <c r="W5" s="152"/>
      <c r="X5" s="100"/>
      <c r="Y5" s="98" t="s">
        <v>19</v>
      </c>
      <c r="Z5" s="97" t="s">
        <v>20</v>
      </c>
      <c r="AA5" s="98" t="s">
        <v>21</v>
      </c>
      <c r="AB5" s="152" t="s">
        <v>45</v>
      </c>
      <c r="AC5" s="152"/>
      <c r="AD5" s="100"/>
      <c r="AE5" s="98" t="s">
        <v>19</v>
      </c>
      <c r="AF5" s="97" t="s">
        <v>20</v>
      </c>
      <c r="AG5" s="98" t="s">
        <v>21</v>
      </c>
      <c r="AH5" s="152" t="s">
        <v>45</v>
      </c>
      <c r="AI5" s="152"/>
      <c r="AJ5" s="100"/>
      <c r="AK5" s="98" t="s">
        <v>19</v>
      </c>
      <c r="AL5" s="97" t="s">
        <v>20</v>
      </c>
      <c r="AM5" s="98" t="s">
        <v>21</v>
      </c>
      <c r="AN5" s="152" t="s">
        <v>45</v>
      </c>
      <c r="AO5" s="152"/>
      <c r="AP5" s="100"/>
      <c r="AQ5" s="98" t="s">
        <v>19</v>
      </c>
      <c r="AR5" s="97" t="s">
        <v>20</v>
      </c>
      <c r="AS5" s="98" t="s">
        <v>21</v>
      </c>
      <c r="AT5" s="152" t="s">
        <v>45</v>
      </c>
      <c r="AU5" s="152"/>
      <c r="AV5" s="100"/>
    </row>
    <row r="6" spans="1:48" ht="17.25" x14ac:dyDescent="0.25">
      <c r="A6" s="102" t="s">
        <v>46</v>
      </c>
      <c r="B6" s="101" t="s">
        <v>43</v>
      </c>
      <c r="C6" s="102" t="s">
        <v>43</v>
      </c>
      <c r="D6" s="102" t="s">
        <v>47</v>
      </c>
      <c r="E6" s="102" t="s">
        <v>48</v>
      </c>
      <c r="F6" s="99"/>
      <c r="G6" s="102" t="s">
        <v>46</v>
      </c>
      <c r="H6" s="101" t="s">
        <v>43</v>
      </c>
      <c r="I6" s="102" t="s">
        <v>43</v>
      </c>
      <c r="J6" s="102" t="s">
        <v>47</v>
      </c>
      <c r="K6" s="102" t="s">
        <v>48</v>
      </c>
      <c r="L6" s="100"/>
      <c r="M6" s="102" t="s">
        <v>46</v>
      </c>
      <c r="N6" s="101" t="s">
        <v>43</v>
      </c>
      <c r="O6" s="102" t="s">
        <v>43</v>
      </c>
      <c r="P6" s="102" t="s">
        <v>47</v>
      </c>
      <c r="Q6" s="102" t="s">
        <v>48</v>
      </c>
      <c r="R6" s="100"/>
      <c r="S6" s="102" t="s">
        <v>46</v>
      </c>
      <c r="T6" s="101" t="s">
        <v>43</v>
      </c>
      <c r="U6" s="102" t="s">
        <v>43</v>
      </c>
      <c r="V6" s="102" t="s">
        <v>47</v>
      </c>
      <c r="W6" s="102" t="s">
        <v>48</v>
      </c>
      <c r="X6" s="100"/>
      <c r="Y6" s="102" t="s">
        <v>46</v>
      </c>
      <c r="Z6" s="101" t="s">
        <v>43</v>
      </c>
      <c r="AA6" s="102" t="s">
        <v>43</v>
      </c>
      <c r="AB6" s="102" t="s">
        <v>47</v>
      </c>
      <c r="AC6" s="102" t="s">
        <v>48</v>
      </c>
      <c r="AD6" s="100"/>
      <c r="AE6" s="102" t="s">
        <v>46</v>
      </c>
      <c r="AF6" s="101" t="s">
        <v>43</v>
      </c>
      <c r="AG6" s="102" t="s">
        <v>43</v>
      </c>
      <c r="AH6" s="102" t="s">
        <v>47</v>
      </c>
      <c r="AI6" s="102" t="s">
        <v>48</v>
      </c>
      <c r="AJ6" s="100"/>
      <c r="AK6" s="102" t="s">
        <v>46</v>
      </c>
      <c r="AL6" s="101" t="s">
        <v>43</v>
      </c>
      <c r="AM6" s="102" t="s">
        <v>43</v>
      </c>
      <c r="AN6" s="102" t="s">
        <v>47</v>
      </c>
      <c r="AO6" s="102" t="s">
        <v>48</v>
      </c>
      <c r="AP6" s="100"/>
      <c r="AQ6" s="102" t="s">
        <v>46</v>
      </c>
      <c r="AR6" s="101" t="s">
        <v>43</v>
      </c>
      <c r="AS6" s="102" t="s">
        <v>43</v>
      </c>
      <c r="AT6" s="102" t="s">
        <v>47</v>
      </c>
      <c r="AU6" s="102" t="s">
        <v>48</v>
      </c>
      <c r="AV6" s="100"/>
    </row>
    <row r="7" spans="1:48" s="160" customFormat="1" ht="12.75" x14ac:dyDescent="0.2">
      <c r="A7" s="184">
        <v>0</v>
      </c>
      <c r="B7" s="162">
        <f t="shared" ref="B7:B8" si="0">D$2-C7</f>
        <v>289.5</v>
      </c>
      <c r="C7" s="187">
        <v>0</v>
      </c>
      <c r="D7" s="156">
        <v>0</v>
      </c>
      <c r="E7" s="185">
        <v>0</v>
      </c>
      <c r="F7" s="186"/>
      <c r="G7" s="184">
        <v>0</v>
      </c>
      <c r="H7" s="162">
        <f t="shared" ref="H7:H8" si="1">$D$2-I7</f>
        <v>289.5</v>
      </c>
      <c r="I7" s="187">
        <v>0</v>
      </c>
      <c r="J7" s="156">
        <v>0</v>
      </c>
      <c r="K7" s="185">
        <v>0</v>
      </c>
      <c r="M7" s="184">
        <v>0</v>
      </c>
      <c r="N7" s="162">
        <f t="shared" ref="N7:N8" si="2">$D$2-O7</f>
        <v>289.5</v>
      </c>
      <c r="O7" s="187">
        <v>0</v>
      </c>
      <c r="P7" s="156">
        <v>0</v>
      </c>
      <c r="Q7" s="185">
        <v>0</v>
      </c>
      <c r="S7" s="184">
        <v>0</v>
      </c>
      <c r="T7" s="162">
        <f t="shared" ref="T7:T8" si="3">$D$2-U7</f>
        <v>289.5</v>
      </c>
      <c r="U7" s="187">
        <v>0</v>
      </c>
      <c r="V7" s="156">
        <v>0</v>
      </c>
      <c r="W7" s="185">
        <v>0</v>
      </c>
      <c r="Y7" s="184">
        <v>0</v>
      </c>
      <c r="Z7" s="162">
        <f t="shared" ref="Z7:Z8" si="4">$D$2-AA7</f>
        <v>289.5</v>
      </c>
      <c r="AA7" s="187">
        <v>0</v>
      </c>
      <c r="AB7" s="156">
        <v>0</v>
      </c>
      <c r="AC7" s="185">
        <v>0</v>
      </c>
      <c r="AE7" s="184">
        <v>0</v>
      </c>
      <c r="AF7" s="162">
        <f t="shared" ref="AF7:AF8" si="5">$D$2-AG7</f>
        <v>289.5</v>
      </c>
      <c r="AG7" s="187">
        <v>0</v>
      </c>
      <c r="AH7" s="156">
        <v>0</v>
      </c>
      <c r="AI7" s="185">
        <v>0</v>
      </c>
      <c r="AK7" s="156">
        <v>0</v>
      </c>
      <c r="AL7" s="162">
        <f t="shared" ref="AL7:AL8" si="6">$D$2-AM7</f>
        <v>289.5</v>
      </c>
      <c r="AM7" s="163">
        <v>0</v>
      </c>
      <c r="AN7" s="156">
        <v>0</v>
      </c>
      <c r="AO7" s="185">
        <v>0</v>
      </c>
      <c r="AQ7" s="156">
        <v>0</v>
      </c>
      <c r="AR7" s="162">
        <f t="shared" ref="AR7:AR8" si="7">$D$2-AS7</f>
        <v>289.5</v>
      </c>
      <c r="AS7" s="163">
        <v>0</v>
      </c>
      <c r="AT7" s="156">
        <v>0</v>
      </c>
      <c r="AU7" s="185">
        <v>0</v>
      </c>
    </row>
    <row r="8" spans="1:48" s="160" customFormat="1" ht="12.75" x14ac:dyDescent="0.2">
      <c r="A8" s="184">
        <v>28.2</v>
      </c>
      <c r="B8" s="162">
        <f t="shared" si="0"/>
        <v>288.89999999999998</v>
      </c>
      <c r="C8" s="187">
        <v>0.6</v>
      </c>
      <c r="D8" s="156">
        <f t="shared" ref="D7:D8" si="8">A8/C8</f>
        <v>47</v>
      </c>
      <c r="E8" s="185">
        <f t="shared" ref="E7:E8" si="9">D8*55.9</f>
        <v>2627.2999999999997</v>
      </c>
      <c r="F8" s="186"/>
      <c r="G8" s="184">
        <v>28.7</v>
      </c>
      <c r="H8" s="162">
        <f t="shared" si="1"/>
        <v>288.92</v>
      </c>
      <c r="I8" s="187">
        <v>0.57999999999999996</v>
      </c>
      <c r="J8" s="156">
        <f t="shared" ref="J7:J8" si="10">G8/I8</f>
        <v>49.482758620689658</v>
      </c>
      <c r="K8" s="185">
        <f t="shared" ref="K7:K8" si="11">J8*55.9</f>
        <v>2766.0862068965516</v>
      </c>
      <c r="M8" s="184">
        <v>26.8</v>
      </c>
      <c r="N8" s="162">
        <f t="shared" si="2"/>
        <v>289.14</v>
      </c>
      <c r="O8" s="187">
        <v>0.36</v>
      </c>
      <c r="P8" s="156">
        <f t="shared" ref="P7:P8" si="12">M8/O8</f>
        <v>74.444444444444443</v>
      </c>
      <c r="Q8" s="185">
        <f t="shared" ref="Q7:Q8" si="13">P8*55.9</f>
        <v>4161.4444444444443</v>
      </c>
      <c r="S8" s="184">
        <v>26.1</v>
      </c>
      <c r="T8" s="162">
        <f t="shared" si="3"/>
        <v>288.89999999999998</v>
      </c>
      <c r="U8" s="187">
        <v>0.6</v>
      </c>
      <c r="V8" s="156">
        <f t="shared" ref="V7:V8" si="14">S8/U8</f>
        <v>43.500000000000007</v>
      </c>
      <c r="W8" s="185">
        <f t="shared" ref="W7:W8" si="15">V8*55.9</f>
        <v>2431.6500000000005</v>
      </c>
      <c r="Y8" s="184">
        <v>37.799999999999997</v>
      </c>
      <c r="Z8" s="162">
        <f t="shared" si="4"/>
        <v>288.83999999999997</v>
      </c>
      <c r="AA8" s="187">
        <v>0.66</v>
      </c>
      <c r="AB8" s="156">
        <f t="shared" ref="AB7:AB8" si="16">Y8/AA8</f>
        <v>57.272727272727266</v>
      </c>
      <c r="AC8" s="185">
        <f t="shared" ref="AC7:AC8" si="17">AB8*55.9</f>
        <v>3201.545454545454</v>
      </c>
      <c r="AE8" s="184">
        <v>27.6</v>
      </c>
      <c r="AF8" s="162">
        <f t="shared" si="5"/>
        <v>288.69</v>
      </c>
      <c r="AG8" s="187">
        <v>0.81</v>
      </c>
      <c r="AH8" s="156">
        <f t="shared" ref="AH7:AH8" si="18">AE8/AG8</f>
        <v>34.074074074074076</v>
      </c>
      <c r="AI8" s="185">
        <f t="shared" ref="AI7:AI8" si="19">AH8*55.9</f>
        <v>1904.7407407407409</v>
      </c>
      <c r="AK8" s="156">
        <v>24.7</v>
      </c>
      <c r="AL8" s="162">
        <f t="shared" si="6"/>
        <v>289.05</v>
      </c>
      <c r="AM8" s="163">
        <v>0.45</v>
      </c>
      <c r="AN8" s="156">
        <f t="shared" ref="AN7:AN8" si="20">AK8/AM8</f>
        <v>54.888888888888886</v>
      </c>
      <c r="AO8" s="185">
        <f t="shared" ref="AO7:AO8" si="21">AN8*55.9</f>
        <v>3068.2888888888888</v>
      </c>
      <c r="AQ8" s="156">
        <v>44.4</v>
      </c>
      <c r="AR8" s="162">
        <f t="shared" si="7"/>
        <v>287.72000000000003</v>
      </c>
      <c r="AS8" s="163">
        <v>1.78</v>
      </c>
      <c r="AT8" s="156">
        <f t="shared" ref="AT7:AT8" si="22">AQ8/AS8</f>
        <v>24.943820224719101</v>
      </c>
      <c r="AU8" s="185">
        <f t="shared" ref="AU7:AU8" si="23">AT8*55.9</f>
        <v>1394.3595505617977</v>
      </c>
    </row>
    <row r="9" spans="1:48" s="160" customFormat="1" ht="12.75" x14ac:dyDescent="0.2">
      <c r="A9" s="184">
        <v>53.8</v>
      </c>
      <c r="B9" s="162">
        <f t="shared" ref="B9:B18" si="24">D$2-C9</f>
        <v>287.76</v>
      </c>
      <c r="C9" s="187">
        <v>1.74</v>
      </c>
      <c r="D9" s="156">
        <f t="shared" ref="D9:D18" si="25">A9/C9</f>
        <v>30.919540229885055</v>
      </c>
      <c r="E9" s="185">
        <f t="shared" ref="E9:E18" si="26">D9*55.9</f>
        <v>1728.4022988505744</v>
      </c>
      <c r="F9" s="186"/>
      <c r="G9" s="184">
        <v>51.5</v>
      </c>
      <c r="H9" s="162">
        <f t="shared" ref="H9:H18" si="27">$D$2-I9</f>
        <v>287.52</v>
      </c>
      <c r="I9" s="187">
        <v>1.98</v>
      </c>
      <c r="J9" s="156">
        <f t="shared" ref="J9:J18" si="28">G9/I9</f>
        <v>26.01010101010101</v>
      </c>
      <c r="K9" s="185">
        <f t="shared" ref="K9:K18" si="29">J9*55.9</f>
        <v>1453.9646464646464</v>
      </c>
      <c r="M9" s="184">
        <v>47.2</v>
      </c>
      <c r="N9" s="162">
        <f t="shared" ref="N9:N18" si="30">$D$2-O9</f>
        <v>287.93</v>
      </c>
      <c r="O9" s="187">
        <v>1.57</v>
      </c>
      <c r="P9" s="156">
        <f t="shared" ref="P9:P18" si="31">M9/O9</f>
        <v>30.063694267515924</v>
      </c>
      <c r="Q9" s="185">
        <f t="shared" ref="Q9:Q18" si="32">P9*55.9</f>
        <v>1680.56050955414</v>
      </c>
      <c r="S9" s="184">
        <v>51.5</v>
      </c>
      <c r="T9" s="162">
        <f t="shared" ref="T9:T18" si="33">$D$2-U9</f>
        <v>287.61</v>
      </c>
      <c r="U9" s="187">
        <v>1.89</v>
      </c>
      <c r="V9" s="156">
        <f t="shared" ref="V9:V18" si="34">S9/U9</f>
        <v>27.24867724867725</v>
      </c>
      <c r="W9" s="185">
        <f t="shared" ref="W9:W18" si="35">V9*55.9</f>
        <v>1523.2010582010582</v>
      </c>
      <c r="Y9" s="184">
        <v>56.1</v>
      </c>
      <c r="Z9" s="162">
        <f t="shared" ref="Z9:Z18" si="36">$D$2-AA9</f>
        <v>287.97000000000003</v>
      </c>
      <c r="AA9" s="187">
        <v>1.53</v>
      </c>
      <c r="AB9" s="156">
        <f t="shared" ref="AB9:AB18" si="37">Y9/AA9</f>
        <v>36.666666666666664</v>
      </c>
      <c r="AC9" s="185">
        <f t="shared" ref="AC9:AC18" si="38">AB9*55.9</f>
        <v>2049.6666666666665</v>
      </c>
      <c r="AE9" s="184">
        <v>47.9</v>
      </c>
      <c r="AF9" s="162">
        <f t="shared" ref="AF9:AF18" si="39">$D$2-AG9</f>
        <v>287.589</v>
      </c>
      <c r="AG9" s="187">
        <v>1.911</v>
      </c>
      <c r="AH9" s="156">
        <f t="shared" ref="AH9:AH18" si="40">AE9/AG9</f>
        <v>25.065410779696492</v>
      </c>
      <c r="AI9" s="185">
        <f t="shared" ref="AI9:AI18" si="41">AH9*55.9</f>
        <v>1401.156462585034</v>
      </c>
      <c r="AK9" s="156">
        <v>48.7</v>
      </c>
      <c r="AL9" s="162">
        <f t="shared" ref="AL9:AL18" si="42">$D$2-AM9</f>
        <v>288.08999999999997</v>
      </c>
      <c r="AM9" s="163">
        <v>1.41</v>
      </c>
      <c r="AN9" s="156">
        <f t="shared" ref="AN9:AN18" si="43">AK9/AM9</f>
        <v>34.539007092198588</v>
      </c>
      <c r="AO9" s="185">
        <f t="shared" ref="AO9:AO18" si="44">AN9*55.9</f>
        <v>1930.730496453901</v>
      </c>
      <c r="AQ9" s="156">
        <v>59.8</v>
      </c>
      <c r="AR9" s="162">
        <f t="shared" ref="AR9:AR18" si="45">$D$2-AS9</f>
        <v>287.06</v>
      </c>
      <c r="AS9" s="163">
        <v>2.44</v>
      </c>
      <c r="AT9" s="156">
        <f t="shared" ref="AT9:AT18" si="46">AQ9/AS9</f>
        <v>24.508196721311474</v>
      </c>
      <c r="AU9" s="185">
        <f t="shared" ref="AU9:AU18" si="47">AT9*55.9</f>
        <v>1370.0081967213114</v>
      </c>
    </row>
    <row r="10" spans="1:48" s="160" customFormat="1" ht="12.75" x14ac:dyDescent="0.2">
      <c r="A10" s="184">
        <v>75.2</v>
      </c>
      <c r="B10" s="162">
        <f t="shared" si="24"/>
        <v>286.82</v>
      </c>
      <c r="C10" s="187">
        <v>2.68</v>
      </c>
      <c r="D10" s="156">
        <f t="shared" si="25"/>
        <v>28.059701492537314</v>
      </c>
      <c r="E10" s="185">
        <f t="shared" si="26"/>
        <v>1568.5373134328358</v>
      </c>
      <c r="F10" s="186"/>
      <c r="G10" s="184">
        <v>71.400000000000006</v>
      </c>
      <c r="H10" s="162">
        <f t="shared" si="27"/>
        <v>286.5</v>
      </c>
      <c r="I10" s="187">
        <v>3</v>
      </c>
      <c r="J10" s="156">
        <f t="shared" si="28"/>
        <v>23.8</v>
      </c>
      <c r="K10" s="185">
        <f t="shared" si="29"/>
        <v>1330.42</v>
      </c>
      <c r="M10" s="184">
        <v>76.400000000000006</v>
      </c>
      <c r="N10" s="162">
        <f t="shared" si="30"/>
        <v>286.77</v>
      </c>
      <c r="O10" s="187">
        <v>2.73</v>
      </c>
      <c r="P10" s="156">
        <f t="shared" si="31"/>
        <v>27.985347985347989</v>
      </c>
      <c r="Q10" s="185">
        <f t="shared" si="32"/>
        <v>1564.3809523809525</v>
      </c>
      <c r="S10" s="184">
        <v>73.5</v>
      </c>
      <c r="T10" s="162">
        <f t="shared" si="33"/>
        <v>286.52</v>
      </c>
      <c r="U10" s="187">
        <v>2.98</v>
      </c>
      <c r="V10" s="156">
        <f t="shared" si="34"/>
        <v>24.664429530201343</v>
      </c>
      <c r="W10" s="185">
        <f t="shared" si="35"/>
        <v>1378.7416107382551</v>
      </c>
      <c r="Y10" s="184">
        <v>75.3</v>
      </c>
      <c r="Z10" s="162">
        <f t="shared" si="36"/>
        <v>286.95</v>
      </c>
      <c r="AA10" s="187">
        <v>2.5499999999999998</v>
      </c>
      <c r="AB10" s="156">
        <f t="shared" si="37"/>
        <v>29.529411764705884</v>
      </c>
      <c r="AC10" s="185">
        <f t="shared" si="38"/>
        <v>1650.6941176470589</v>
      </c>
      <c r="AE10" s="184">
        <v>78.7</v>
      </c>
      <c r="AF10" s="162">
        <f t="shared" si="39"/>
        <v>286.19</v>
      </c>
      <c r="AG10" s="187">
        <v>3.31</v>
      </c>
      <c r="AH10" s="156">
        <f t="shared" si="40"/>
        <v>23.776435045317221</v>
      </c>
      <c r="AI10" s="185">
        <f t="shared" si="41"/>
        <v>1329.1027190332327</v>
      </c>
      <c r="AK10" s="156">
        <v>78.400000000000006</v>
      </c>
      <c r="AL10" s="162">
        <f t="shared" si="42"/>
        <v>286.64</v>
      </c>
      <c r="AM10" s="163">
        <v>2.86</v>
      </c>
      <c r="AN10" s="156">
        <f t="shared" si="43"/>
        <v>27.412587412587417</v>
      </c>
      <c r="AO10" s="185">
        <f t="shared" si="44"/>
        <v>1532.3636363636365</v>
      </c>
      <c r="AQ10" s="156">
        <v>73.5</v>
      </c>
      <c r="AR10" s="162">
        <f t="shared" si="45"/>
        <v>286.44</v>
      </c>
      <c r="AS10" s="163">
        <v>3.06</v>
      </c>
      <c r="AT10" s="156">
        <f t="shared" si="46"/>
        <v>24.019607843137255</v>
      </c>
      <c r="AU10" s="185">
        <f t="shared" si="47"/>
        <v>1342.6960784313726</v>
      </c>
    </row>
    <row r="11" spans="1:48" s="160" customFormat="1" ht="12.75" x14ac:dyDescent="0.2">
      <c r="A11" s="184">
        <v>106.6</v>
      </c>
      <c r="B11" s="162">
        <f t="shared" si="24"/>
        <v>285.45999999999998</v>
      </c>
      <c r="C11" s="187">
        <v>4.04</v>
      </c>
      <c r="D11" s="156">
        <f t="shared" si="25"/>
        <v>26.386138613861384</v>
      </c>
      <c r="E11" s="185">
        <f t="shared" si="26"/>
        <v>1474.9851485148513</v>
      </c>
      <c r="F11" s="186"/>
      <c r="G11" s="184">
        <v>97.3</v>
      </c>
      <c r="H11" s="162">
        <f t="shared" si="27"/>
        <v>285.44</v>
      </c>
      <c r="I11" s="187">
        <v>4.0599999999999996</v>
      </c>
      <c r="J11" s="156">
        <f t="shared" si="28"/>
        <v>23.965517241379313</v>
      </c>
      <c r="K11" s="185">
        <f t="shared" si="29"/>
        <v>1339.6724137931035</v>
      </c>
      <c r="M11" s="184">
        <v>100.9</v>
      </c>
      <c r="N11" s="162">
        <f t="shared" si="30"/>
        <v>285.68</v>
      </c>
      <c r="O11" s="187">
        <v>3.82</v>
      </c>
      <c r="P11" s="156">
        <f t="shared" si="31"/>
        <v>26.413612565445028</v>
      </c>
      <c r="Q11" s="185">
        <f t="shared" si="32"/>
        <v>1476.5209424083771</v>
      </c>
      <c r="S11" s="184">
        <v>98</v>
      </c>
      <c r="T11" s="162">
        <f t="shared" si="33"/>
        <v>285.5</v>
      </c>
      <c r="U11" s="187">
        <v>4</v>
      </c>
      <c r="V11" s="156">
        <f t="shared" si="34"/>
        <v>24.5</v>
      </c>
      <c r="W11" s="185">
        <f t="shared" si="35"/>
        <v>1369.55</v>
      </c>
      <c r="Y11" s="184">
        <v>93.5</v>
      </c>
      <c r="Z11" s="162">
        <f t="shared" si="36"/>
        <v>286.10000000000002</v>
      </c>
      <c r="AA11" s="187">
        <v>3.4</v>
      </c>
      <c r="AB11" s="156">
        <f t="shared" si="37"/>
        <v>27.5</v>
      </c>
      <c r="AC11" s="185">
        <f t="shared" si="38"/>
        <v>1537.25</v>
      </c>
      <c r="AE11" s="184">
        <v>104.5</v>
      </c>
      <c r="AF11" s="162">
        <f t="shared" si="39"/>
        <v>285.19</v>
      </c>
      <c r="AG11" s="187">
        <v>4.3099999999999996</v>
      </c>
      <c r="AH11" s="156">
        <f t="shared" si="40"/>
        <v>24.245939675174014</v>
      </c>
      <c r="AI11" s="185">
        <f t="shared" si="41"/>
        <v>1355.3480278422273</v>
      </c>
      <c r="AK11" s="156">
        <v>103.4</v>
      </c>
      <c r="AL11" s="162">
        <f t="shared" si="42"/>
        <v>285.52</v>
      </c>
      <c r="AM11" s="163">
        <v>3.98</v>
      </c>
      <c r="AN11" s="156">
        <f t="shared" si="43"/>
        <v>25.979899497487438</v>
      </c>
      <c r="AO11" s="185">
        <f t="shared" si="44"/>
        <v>1452.2763819095478</v>
      </c>
      <c r="AQ11" s="156">
        <v>98.8</v>
      </c>
      <c r="AR11" s="162">
        <f t="shared" si="45"/>
        <v>285.42</v>
      </c>
      <c r="AS11" s="163">
        <v>4.08</v>
      </c>
      <c r="AT11" s="156">
        <f t="shared" si="46"/>
        <v>24.215686274509803</v>
      </c>
      <c r="AU11" s="185">
        <f t="shared" si="47"/>
        <v>1353.6568627450979</v>
      </c>
    </row>
    <row r="12" spans="1:48" s="160" customFormat="1" ht="12.75" x14ac:dyDescent="0.2">
      <c r="A12" s="184">
        <v>122.9</v>
      </c>
      <c r="B12" s="162">
        <f t="shared" si="24"/>
        <v>284.63</v>
      </c>
      <c r="C12" s="187">
        <v>4.87</v>
      </c>
      <c r="D12" s="156">
        <f t="shared" si="25"/>
        <v>25.236139630390145</v>
      </c>
      <c r="E12" s="185">
        <f t="shared" si="26"/>
        <v>1410.7002053388092</v>
      </c>
      <c r="F12" s="186"/>
      <c r="G12" s="184">
        <v>127.9</v>
      </c>
      <c r="H12" s="162">
        <f t="shared" si="27"/>
        <v>284.45999999999998</v>
      </c>
      <c r="I12" s="187">
        <v>5.04</v>
      </c>
      <c r="J12" s="156">
        <f t="shared" si="28"/>
        <v>25.376984126984127</v>
      </c>
      <c r="K12" s="185">
        <f t="shared" si="29"/>
        <v>1418.5734126984125</v>
      </c>
      <c r="M12" s="184">
        <v>124.9</v>
      </c>
      <c r="N12" s="162">
        <f t="shared" si="30"/>
        <v>284.70999999999998</v>
      </c>
      <c r="O12" s="187">
        <v>4.79</v>
      </c>
      <c r="P12" s="156">
        <f t="shared" si="31"/>
        <v>26.075156576200417</v>
      </c>
      <c r="Q12" s="185">
        <f t="shared" si="32"/>
        <v>1457.6012526096033</v>
      </c>
      <c r="S12" s="184">
        <v>128.69999999999999</v>
      </c>
      <c r="T12" s="162">
        <f t="shared" si="33"/>
        <v>284.44</v>
      </c>
      <c r="U12" s="187">
        <v>5.0599999999999996</v>
      </c>
      <c r="V12" s="156">
        <f t="shared" si="34"/>
        <v>25.434782608695652</v>
      </c>
      <c r="W12" s="185">
        <f t="shared" si="35"/>
        <v>1421.804347826087</v>
      </c>
      <c r="Y12" s="184">
        <v>125.7</v>
      </c>
      <c r="Z12" s="162">
        <f t="shared" si="36"/>
        <v>284.76</v>
      </c>
      <c r="AA12" s="187">
        <v>4.74</v>
      </c>
      <c r="AB12" s="156">
        <f t="shared" si="37"/>
        <v>26.518987341772153</v>
      </c>
      <c r="AC12" s="185">
        <f t="shared" si="38"/>
        <v>1482.4113924050632</v>
      </c>
      <c r="AE12" s="184">
        <v>126.9</v>
      </c>
      <c r="AF12" s="162">
        <f t="shared" si="39"/>
        <v>284.36</v>
      </c>
      <c r="AG12" s="187">
        <v>5.14</v>
      </c>
      <c r="AH12" s="156">
        <f t="shared" si="40"/>
        <v>24.688715953307394</v>
      </c>
      <c r="AI12" s="185">
        <f t="shared" si="41"/>
        <v>1380.0992217898834</v>
      </c>
      <c r="AK12" s="156">
        <v>127.5</v>
      </c>
      <c r="AL12" s="162">
        <f t="shared" si="42"/>
        <v>284.55</v>
      </c>
      <c r="AM12" s="163">
        <v>4.95</v>
      </c>
      <c r="AN12" s="156">
        <f t="shared" si="43"/>
        <v>25.757575757575758</v>
      </c>
      <c r="AO12" s="185">
        <f t="shared" si="44"/>
        <v>1439.8484848484848</v>
      </c>
      <c r="AQ12" s="156">
        <v>121</v>
      </c>
      <c r="AR12" s="162">
        <f t="shared" si="45"/>
        <v>284.49</v>
      </c>
      <c r="AS12" s="163">
        <v>5.01</v>
      </c>
      <c r="AT12" s="156">
        <f t="shared" si="46"/>
        <v>24.151696606786427</v>
      </c>
      <c r="AU12" s="185">
        <f t="shared" si="47"/>
        <v>1350.0798403193612</v>
      </c>
    </row>
    <row r="13" spans="1:48" s="160" customFormat="1" ht="12.75" x14ac:dyDescent="0.2">
      <c r="A13" s="184">
        <v>152.9</v>
      </c>
      <c r="B13" s="162">
        <f t="shared" si="24"/>
        <v>283.62</v>
      </c>
      <c r="C13" s="187">
        <v>5.88</v>
      </c>
      <c r="D13" s="156">
        <f t="shared" si="25"/>
        <v>26.00340136054422</v>
      </c>
      <c r="E13" s="185">
        <f t="shared" si="26"/>
        <v>1453.5901360544219</v>
      </c>
      <c r="F13" s="186"/>
      <c r="G13" s="184">
        <v>149.5</v>
      </c>
      <c r="H13" s="162">
        <f t="shared" si="27"/>
        <v>283.70999999999998</v>
      </c>
      <c r="I13" s="187">
        <v>5.79</v>
      </c>
      <c r="J13" s="156">
        <f t="shared" si="28"/>
        <v>25.820379965457686</v>
      </c>
      <c r="K13" s="185">
        <f t="shared" si="29"/>
        <v>1443.3592400690845</v>
      </c>
      <c r="M13" s="184">
        <v>147.69999999999999</v>
      </c>
      <c r="N13" s="162">
        <f t="shared" si="30"/>
        <v>283.67</v>
      </c>
      <c r="O13" s="187">
        <v>5.83</v>
      </c>
      <c r="P13" s="156">
        <f t="shared" si="31"/>
        <v>25.334476843910803</v>
      </c>
      <c r="Q13" s="185">
        <f t="shared" si="32"/>
        <v>1416.1972555746138</v>
      </c>
      <c r="S13" s="184">
        <v>152.69999999999999</v>
      </c>
      <c r="T13" s="162">
        <f t="shared" si="33"/>
        <v>283.58</v>
      </c>
      <c r="U13" s="187">
        <v>5.92</v>
      </c>
      <c r="V13" s="156">
        <f t="shared" si="34"/>
        <v>25.793918918918916</v>
      </c>
      <c r="W13" s="185">
        <f t="shared" si="35"/>
        <v>1441.8800675675673</v>
      </c>
      <c r="Y13" s="184">
        <v>159.30000000000001</v>
      </c>
      <c r="Z13" s="162">
        <f t="shared" si="36"/>
        <v>283.42</v>
      </c>
      <c r="AA13" s="187">
        <v>6.08</v>
      </c>
      <c r="AB13" s="156">
        <f t="shared" si="37"/>
        <v>26.200657894736842</v>
      </c>
      <c r="AC13" s="185">
        <f t="shared" si="38"/>
        <v>1464.6167763157894</v>
      </c>
      <c r="AE13" s="184">
        <v>149.80000000000001</v>
      </c>
      <c r="AF13" s="162">
        <f t="shared" si="39"/>
        <v>283.60000000000002</v>
      </c>
      <c r="AG13" s="187">
        <v>5.9</v>
      </c>
      <c r="AH13" s="156">
        <f t="shared" si="40"/>
        <v>25.389830508474578</v>
      </c>
      <c r="AI13" s="185">
        <f t="shared" si="41"/>
        <v>1419.2915254237289</v>
      </c>
      <c r="AK13" s="156">
        <v>150.30000000000001</v>
      </c>
      <c r="AL13" s="162">
        <f t="shared" si="42"/>
        <v>283.61</v>
      </c>
      <c r="AM13" s="163">
        <v>5.89</v>
      </c>
      <c r="AN13" s="156">
        <f t="shared" si="43"/>
        <v>25.517826825127337</v>
      </c>
      <c r="AO13" s="185">
        <f t="shared" si="44"/>
        <v>1426.446519524618</v>
      </c>
      <c r="AQ13" s="156">
        <v>142.1</v>
      </c>
      <c r="AR13" s="162">
        <f t="shared" si="45"/>
        <v>283.85000000000002</v>
      </c>
      <c r="AS13" s="163">
        <v>5.65</v>
      </c>
      <c r="AT13" s="156">
        <f t="shared" si="46"/>
        <v>25.150442477876105</v>
      </c>
      <c r="AU13" s="185">
        <f t="shared" si="47"/>
        <v>1405.9097345132743</v>
      </c>
    </row>
    <row r="14" spans="1:48" s="160" customFormat="1" ht="12.75" x14ac:dyDescent="0.2">
      <c r="A14" s="184">
        <v>176.1</v>
      </c>
      <c r="B14" s="162">
        <f t="shared" si="24"/>
        <v>282.76</v>
      </c>
      <c r="C14" s="187">
        <v>6.74</v>
      </c>
      <c r="D14" s="156">
        <f t="shared" si="25"/>
        <v>26.127596439169139</v>
      </c>
      <c r="E14" s="185">
        <f t="shared" si="26"/>
        <v>1460.5326409495549</v>
      </c>
      <c r="F14" s="186"/>
      <c r="G14" s="184">
        <v>172</v>
      </c>
      <c r="H14" s="162">
        <f t="shared" si="27"/>
        <v>282.94</v>
      </c>
      <c r="I14" s="187">
        <v>6.56</v>
      </c>
      <c r="J14" s="156">
        <f t="shared" si="28"/>
        <v>26.219512195121954</v>
      </c>
      <c r="K14" s="185">
        <f t="shared" si="29"/>
        <v>1465.6707317073171</v>
      </c>
      <c r="M14" s="184">
        <v>178.8</v>
      </c>
      <c r="N14" s="162">
        <f t="shared" si="30"/>
        <v>282.63</v>
      </c>
      <c r="O14" s="187">
        <v>6.87</v>
      </c>
      <c r="P14" s="156">
        <f t="shared" si="31"/>
        <v>26.026200873362448</v>
      </c>
      <c r="Q14" s="185">
        <f t="shared" si="32"/>
        <v>1454.8646288209609</v>
      </c>
      <c r="S14" s="184">
        <v>174.9</v>
      </c>
      <c r="T14" s="162">
        <f t="shared" si="33"/>
        <v>282.75</v>
      </c>
      <c r="U14" s="187">
        <v>6.75</v>
      </c>
      <c r="V14" s="156">
        <f t="shared" si="34"/>
        <v>25.911111111111111</v>
      </c>
      <c r="W14" s="185">
        <f t="shared" si="35"/>
        <v>1448.431111111111</v>
      </c>
      <c r="Y14" s="184">
        <v>180</v>
      </c>
      <c r="Z14" s="162">
        <f t="shared" si="36"/>
        <v>282.60000000000002</v>
      </c>
      <c r="AA14" s="187">
        <v>6.9</v>
      </c>
      <c r="AB14" s="156">
        <f t="shared" si="37"/>
        <v>26.086956521739129</v>
      </c>
      <c r="AC14" s="185">
        <f t="shared" si="38"/>
        <v>1458.2608695652173</v>
      </c>
      <c r="AE14" s="184">
        <v>171.3</v>
      </c>
      <c r="AF14" s="162">
        <f t="shared" si="39"/>
        <v>282.66000000000003</v>
      </c>
      <c r="AG14" s="187">
        <v>6.84</v>
      </c>
      <c r="AH14" s="156">
        <f t="shared" si="40"/>
        <v>25.043859649122808</v>
      </c>
      <c r="AI14" s="185">
        <f t="shared" si="41"/>
        <v>1399.9517543859649</v>
      </c>
      <c r="AK14" s="156">
        <v>172.9</v>
      </c>
      <c r="AL14" s="162">
        <f t="shared" si="42"/>
        <v>282.57</v>
      </c>
      <c r="AM14" s="163">
        <v>6.93</v>
      </c>
      <c r="AN14" s="156">
        <f t="shared" si="43"/>
        <v>24.949494949494952</v>
      </c>
      <c r="AO14" s="185">
        <f t="shared" si="44"/>
        <v>1394.6767676767677</v>
      </c>
      <c r="AQ14" s="156">
        <v>174.4</v>
      </c>
      <c r="AR14" s="162">
        <f t="shared" si="45"/>
        <v>282.67</v>
      </c>
      <c r="AS14" s="163">
        <v>6.83</v>
      </c>
      <c r="AT14" s="156">
        <f t="shared" si="46"/>
        <v>25.53440702781845</v>
      </c>
      <c r="AU14" s="185">
        <f t="shared" si="47"/>
        <v>1427.3733528550513</v>
      </c>
    </row>
    <row r="15" spans="1:48" s="160" customFormat="1" ht="12.75" x14ac:dyDescent="0.2">
      <c r="A15" s="184">
        <v>199.2</v>
      </c>
      <c r="B15" s="162">
        <f t="shared" si="24"/>
        <v>281.83</v>
      </c>
      <c r="C15" s="187">
        <v>7.67</v>
      </c>
      <c r="D15" s="156">
        <f t="shared" si="25"/>
        <v>25.971316818774444</v>
      </c>
      <c r="E15" s="185">
        <f t="shared" si="26"/>
        <v>1451.7966101694913</v>
      </c>
      <c r="F15" s="186"/>
      <c r="G15" s="184">
        <v>202.9</v>
      </c>
      <c r="H15" s="162">
        <f t="shared" si="27"/>
        <v>281.82</v>
      </c>
      <c r="I15" s="187">
        <v>7.68</v>
      </c>
      <c r="J15" s="156">
        <f t="shared" si="28"/>
        <v>26.419270833333336</v>
      </c>
      <c r="K15" s="185">
        <f t="shared" si="29"/>
        <v>1476.8372395833335</v>
      </c>
      <c r="M15" s="184">
        <v>201.9</v>
      </c>
      <c r="N15" s="162">
        <f t="shared" si="30"/>
        <v>281.74</v>
      </c>
      <c r="O15" s="187">
        <v>7.76</v>
      </c>
      <c r="P15" s="156">
        <f t="shared" si="31"/>
        <v>26.018041237113405</v>
      </c>
      <c r="Q15" s="185">
        <f t="shared" si="32"/>
        <v>1454.4085051546392</v>
      </c>
      <c r="S15" s="184">
        <v>197.2</v>
      </c>
      <c r="T15" s="162">
        <f t="shared" si="33"/>
        <v>281.79000000000002</v>
      </c>
      <c r="U15" s="187">
        <v>7.71</v>
      </c>
      <c r="V15" s="156">
        <f t="shared" si="34"/>
        <v>25.57717250324254</v>
      </c>
      <c r="W15" s="185">
        <f t="shared" si="35"/>
        <v>1429.763942931258</v>
      </c>
      <c r="Y15" s="184">
        <v>208.5</v>
      </c>
      <c r="Z15" s="162">
        <f t="shared" si="36"/>
        <v>281.49</v>
      </c>
      <c r="AA15" s="187">
        <v>8.01</v>
      </c>
      <c r="AB15" s="156">
        <f t="shared" si="37"/>
        <v>26.029962546816481</v>
      </c>
      <c r="AC15" s="185">
        <f t="shared" si="38"/>
        <v>1455.0749063670412</v>
      </c>
      <c r="AE15" s="184">
        <v>192.9</v>
      </c>
      <c r="AF15" s="162">
        <f t="shared" si="39"/>
        <v>282.07</v>
      </c>
      <c r="AG15" s="187">
        <v>7.43</v>
      </c>
      <c r="AH15" s="156">
        <f t="shared" si="40"/>
        <v>25.962314939434727</v>
      </c>
      <c r="AI15" s="185">
        <f t="shared" si="41"/>
        <v>1451.2934051144011</v>
      </c>
      <c r="AK15" s="156">
        <v>195.1</v>
      </c>
      <c r="AL15" s="162">
        <f t="shared" si="42"/>
        <v>281.83</v>
      </c>
      <c r="AM15" s="163">
        <v>7.67</v>
      </c>
      <c r="AN15" s="156">
        <f t="shared" si="43"/>
        <v>25.436766623207301</v>
      </c>
      <c r="AO15" s="185">
        <f t="shared" si="44"/>
        <v>1421.9152542372881</v>
      </c>
      <c r="AQ15" s="156">
        <v>209.3</v>
      </c>
      <c r="AR15" s="162">
        <f t="shared" si="45"/>
        <v>281.54000000000002</v>
      </c>
      <c r="AS15" s="163">
        <v>7.96</v>
      </c>
      <c r="AT15" s="156">
        <f t="shared" si="46"/>
        <v>26.293969849246231</v>
      </c>
      <c r="AU15" s="185">
        <f t="shared" si="47"/>
        <v>1469.8329145728642</v>
      </c>
    </row>
    <row r="16" spans="1:48" s="160" customFormat="1" ht="12.75" x14ac:dyDescent="0.2">
      <c r="A16" s="184">
        <v>229.9</v>
      </c>
      <c r="B16" s="162">
        <f t="shared" si="24"/>
        <v>280.77</v>
      </c>
      <c r="C16" s="187">
        <v>8.73</v>
      </c>
      <c r="D16" s="156">
        <f t="shared" si="25"/>
        <v>26.334478808705612</v>
      </c>
      <c r="E16" s="185">
        <f t="shared" si="26"/>
        <v>1472.0973654066436</v>
      </c>
      <c r="F16" s="186"/>
      <c r="G16" s="184">
        <v>215.5</v>
      </c>
      <c r="H16" s="162">
        <f t="shared" si="27"/>
        <v>281.42</v>
      </c>
      <c r="I16" s="187">
        <v>8.08</v>
      </c>
      <c r="J16" s="156">
        <f t="shared" si="28"/>
        <v>26.670792079207921</v>
      </c>
      <c r="K16" s="185">
        <f t="shared" si="29"/>
        <v>1490.8972772277227</v>
      </c>
      <c r="M16" s="184">
        <v>223.8</v>
      </c>
      <c r="N16" s="162">
        <f t="shared" si="30"/>
        <v>280.95</v>
      </c>
      <c r="O16" s="187">
        <v>8.5500000000000007</v>
      </c>
      <c r="P16" s="156">
        <f t="shared" si="31"/>
        <v>26.175438596491226</v>
      </c>
      <c r="Q16" s="185">
        <f t="shared" si="32"/>
        <v>1463.2070175438596</v>
      </c>
      <c r="S16" s="184">
        <v>228.3</v>
      </c>
      <c r="T16" s="162">
        <f t="shared" si="33"/>
        <v>280.86</v>
      </c>
      <c r="U16" s="187">
        <v>8.64</v>
      </c>
      <c r="V16" s="156">
        <f t="shared" si="34"/>
        <v>26.423611111111111</v>
      </c>
      <c r="W16" s="185">
        <f t="shared" si="35"/>
        <v>1477.0798611111111</v>
      </c>
      <c r="Y16" s="184">
        <v>225.2</v>
      </c>
      <c r="Z16" s="162">
        <f t="shared" si="36"/>
        <v>280.75</v>
      </c>
      <c r="AA16" s="187">
        <v>8.75</v>
      </c>
      <c r="AB16" s="156">
        <f t="shared" si="37"/>
        <v>25.737142857142857</v>
      </c>
      <c r="AC16" s="185">
        <f t="shared" si="38"/>
        <v>1438.7062857142857</v>
      </c>
      <c r="AE16" s="184">
        <v>224.9</v>
      </c>
      <c r="AF16" s="162">
        <f t="shared" si="39"/>
        <v>280.95999999999998</v>
      </c>
      <c r="AG16" s="187">
        <v>8.5399999999999991</v>
      </c>
      <c r="AH16" s="156">
        <f t="shared" si="40"/>
        <v>26.334894613583142</v>
      </c>
      <c r="AI16" s="185">
        <f t="shared" si="41"/>
        <v>1472.1206088992976</v>
      </c>
      <c r="AK16" s="156">
        <v>227.1</v>
      </c>
      <c r="AL16" s="162">
        <f t="shared" si="42"/>
        <v>280.64999999999998</v>
      </c>
      <c r="AM16" s="163">
        <v>8.85</v>
      </c>
      <c r="AN16" s="156">
        <f t="shared" si="43"/>
        <v>25.661016949152543</v>
      </c>
      <c r="AO16" s="185">
        <f t="shared" si="44"/>
        <v>1434.4508474576271</v>
      </c>
      <c r="AQ16" s="156">
        <v>228.4</v>
      </c>
      <c r="AR16" s="162">
        <f t="shared" si="45"/>
        <v>280.82</v>
      </c>
      <c r="AS16" s="163">
        <v>8.68</v>
      </c>
      <c r="AT16" s="156">
        <f t="shared" si="46"/>
        <v>26.313364055299541</v>
      </c>
      <c r="AU16" s="185">
        <f t="shared" si="47"/>
        <v>1470.9170506912444</v>
      </c>
    </row>
    <row r="17" spans="1:48" s="160" customFormat="1" ht="12.75" x14ac:dyDescent="0.2">
      <c r="A17" s="184">
        <v>252.4</v>
      </c>
      <c r="B17" s="162">
        <f t="shared" si="24"/>
        <v>280</v>
      </c>
      <c r="C17" s="187">
        <v>9.5</v>
      </c>
      <c r="D17" s="156">
        <f t="shared" si="25"/>
        <v>26.568421052631578</v>
      </c>
      <c r="E17" s="185">
        <f t="shared" si="26"/>
        <v>1485.1747368421052</v>
      </c>
      <c r="F17" s="186"/>
      <c r="G17" s="184">
        <v>248.7</v>
      </c>
      <c r="H17" s="162">
        <f t="shared" si="27"/>
        <v>280.16000000000003</v>
      </c>
      <c r="I17" s="187">
        <v>9.34</v>
      </c>
      <c r="J17" s="156">
        <f t="shared" si="28"/>
        <v>26.627408993576015</v>
      </c>
      <c r="K17" s="185">
        <f t="shared" si="29"/>
        <v>1488.4721627408992</v>
      </c>
      <c r="M17" s="184">
        <v>246.2</v>
      </c>
      <c r="N17" s="162">
        <f t="shared" si="30"/>
        <v>279.89999999999998</v>
      </c>
      <c r="O17" s="187">
        <v>9.6</v>
      </c>
      <c r="P17" s="156">
        <f t="shared" si="31"/>
        <v>25.645833333333332</v>
      </c>
      <c r="Q17" s="185">
        <f t="shared" si="32"/>
        <v>1433.6020833333332</v>
      </c>
      <c r="S17" s="184">
        <v>251.3</v>
      </c>
      <c r="T17" s="162">
        <f t="shared" si="33"/>
        <v>280.02</v>
      </c>
      <c r="U17" s="187">
        <v>9.48</v>
      </c>
      <c r="V17" s="156">
        <f t="shared" si="34"/>
        <v>26.508438818565402</v>
      </c>
      <c r="W17" s="185">
        <f t="shared" si="35"/>
        <v>1481.8217299578059</v>
      </c>
      <c r="Y17" s="184">
        <v>255.9</v>
      </c>
      <c r="Z17" s="162">
        <f t="shared" si="36"/>
        <v>279.66000000000003</v>
      </c>
      <c r="AA17" s="187">
        <v>9.84</v>
      </c>
      <c r="AB17" s="156">
        <f t="shared" si="37"/>
        <v>26.006097560975611</v>
      </c>
      <c r="AC17" s="185">
        <f t="shared" si="38"/>
        <v>1453.7408536585367</v>
      </c>
      <c r="AE17" s="184">
        <v>239</v>
      </c>
      <c r="AF17" s="162">
        <f t="shared" si="39"/>
        <v>280.56</v>
      </c>
      <c r="AG17" s="187">
        <v>8.94</v>
      </c>
      <c r="AH17" s="156">
        <f t="shared" si="40"/>
        <v>26.733780760626399</v>
      </c>
      <c r="AI17" s="185">
        <f t="shared" si="41"/>
        <v>1494.4183445190156</v>
      </c>
      <c r="AK17" s="156">
        <v>259.89999999999998</v>
      </c>
      <c r="AL17" s="162">
        <f t="shared" si="42"/>
        <v>279.56</v>
      </c>
      <c r="AM17" s="163">
        <v>9.94</v>
      </c>
      <c r="AN17" s="156">
        <f t="shared" si="43"/>
        <v>26.146881287726359</v>
      </c>
      <c r="AO17" s="185">
        <f t="shared" si="44"/>
        <v>1461.6106639839034</v>
      </c>
      <c r="AQ17" s="156">
        <v>258.10000000000002</v>
      </c>
      <c r="AR17" s="162">
        <f t="shared" si="45"/>
        <v>279.87</v>
      </c>
      <c r="AS17" s="163">
        <v>9.6300000000000008</v>
      </c>
      <c r="AT17" s="156">
        <f t="shared" si="46"/>
        <v>26.801661474558671</v>
      </c>
      <c r="AU17" s="185">
        <f t="shared" si="47"/>
        <v>1498.2128764278298</v>
      </c>
    </row>
    <row r="18" spans="1:48" s="160" customFormat="1" ht="12.75" x14ac:dyDescent="0.2">
      <c r="A18" s="184">
        <v>275.8</v>
      </c>
      <c r="B18" s="162">
        <f t="shared" si="24"/>
        <v>279.11</v>
      </c>
      <c r="C18" s="187">
        <v>10.39</v>
      </c>
      <c r="D18" s="156">
        <f t="shared" si="25"/>
        <v>26.54475457170356</v>
      </c>
      <c r="E18" s="185">
        <f t="shared" si="26"/>
        <v>1483.8517805582289</v>
      </c>
      <c r="F18" s="186"/>
      <c r="G18" s="184">
        <v>284.39999999999998</v>
      </c>
      <c r="H18" s="162">
        <f t="shared" si="27"/>
        <v>279.08999999999997</v>
      </c>
      <c r="I18" s="187">
        <v>10.41</v>
      </c>
      <c r="J18" s="156">
        <f t="shared" si="28"/>
        <v>27.319884726224782</v>
      </c>
      <c r="K18" s="185">
        <f t="shared" si="29"/>
        <v>1527.1815561959652</v>
      </c>
      <c r="M18" s="184">
        <v>279</v>
      </c>
      <c r="N18" s="162">
        <f t="shared" si="30"/>
        <v>278.92</v>
      </c>
      <c r="O18" s="187">
        <v>10.58</v>
      </c>
      <c r="P18" s="156">
        <f t="shared" si="31"/>
        <v>26.370510396975426</v>
      </c>
      <c r="Q18" s="185">
        <f t="shared" si="32"/>
        <v>1474.1115311909264</v>
      </c>
      <c r="S18" s="184">
        <v>274.2</v>
      </c>
      <c r="T18" s="162">
        <f t="shared" si="33"/>
        <v>279.2</v>
      </c>
      <c r="U18" s="187">
        <v>10.3</v>
      </c>
      <c r="V18" s="156">
        <f t="shared" si="34"/>
        <v>26.621359223300967</v>
      </c>
      <c r="W18" s="185">
        <f t="shared" si="35"/>
        <v>1488.1339805825239</v>
      </c>
      <c r="Y18" s="184">
        <v>280.39999999999998</v>
      </c>
      <c r="Z18" s="162">
        <f t="shared" si="36"/>
        <v>278.81</v>
      </c>
      <c r="AA18" s="187">
        <v>10.69</v>
      </c>
      <c r="AB18" s="156">
        <f t="shared" si="37"/>
        <v>26.230121608980355</v>
      </c>
      <c r="AC18" s="185">
        <f t="shared" si="38"/>
        <v>1466.2637979420017</v>
      </c>
      <c r="AE18" s="184">
        <v>279.2</v>
      </c>
      <c r="AF18" s="162">
        <f t="shared" si="39"/>
        <v>279.07</v>
      </c>
      <c r="AG18" s="187">
        <v>10.43</v>
      </c>
      <c r="AH18" s="156">
        <f t="shared" si="40"/>
        <v>26.768935762224352</v>
      </c>
      <c r="AI18" s="185">
        <f t="shared" si="41"/>
        <v>1496.3835091083413</v>
      </c>
      <c r="AK18" s="156">
        <v>271.89999999999998</v>
      </c>
      <c r="AL18" s="162">
        <f t="shared" si="42"/>
        <v>278.83999999999997</v>
      </c>
      <c r="AM18" s="163">
        <v>10.66</v>
      </c>
      <c r="AN18" s="156">
        <f t="shared" si="43"/>
        <v>25.506566604127578</v>
      </c>
      <c r="AO18" s="185">
        <f t="shared" si="44"/>
        <v>1425.8170731707316</v>
      </c>
      <c r="AQ18" s="156">
        <v>274.10000000000002</v>
      </c>
      <c r="AR18" s="162">
        <f t="shared" si="45"/>
        <v>279.22000000000003</v>
      </c>
      <c r="AS18" s="163">
        <v>10.28</v>
      </c>
      <c r="AT18" s="156">
        <f t="shared" si="46"/>
        <v>26.663424124513622</v>
      </c>
      <c r="AU18" s="185">
        <f t="shared" si="47"/>
        <v>1490.4854085603115</v>
      </c>
    </row>
    <row r="19" spans="1:48" s="160" customFormat="1" ht="12.75" x14ac:dyDescent="0.2">
      <c r="A19" s="184">
        <v>298.89999999999998</v>
      </c>
      <c r="B19" s="162">
        <f t="shared" ref="B19:B27" si="48">D$2-C19</f>
        <v>278.27999999999997</v>
      </c>
      <c r="C19" s="187">
        <v>11.22</v>
      </c>
      <c r="D19" s="156">
        <f t="shared" ref="D19:D27" si="49">A19/C19</f>
        <v>26.639928698752225</v>
      </c>
      <c r="E19" s="185">
        <f t="shared" ref="E19:E27" si="50">D19*55.9</f>
        <v>1489.1720142602494</v>
      </c>
      <c r="F19" s="186"/>
      <c r="G19" s="184">
        <v>302.60000000000002</v>
      </c>
      <c r="H19" s="162">
        <f t="shared" ref="H19:H27" si="51">$D$2-I19</f>
        <v>278.39</v>
      </c>
      <c r="I19" s="187">
        <v>11.11</v>
      </c>
      <c r="J19" s="156">
        <f t="shared" ref="J19:J27" si="52">G19/I19</f>
        <v>27.236723672367241</v>
      </c>
      <c r="K19" s="185">
        <f t="shared" ref="K19:K27" si="53">J19*55.9</f>
        <v>1522.5328532853287</v>
      </c>
      <c r="M19" s="184">
        <v>301.2</v>
      </c>
      <c r="N19" s="162">
        <f t="shared" ref="N19:N27" si="54">$D$2-O19</f>
        <v>278.14</v>
      </c>
      <c r="O19" s="187">
        <v>11.36</v>
      </c>
      <c r="P19" s="156">
        <f t="shared" ref="P19:P27" si="55">M19/O19</f>
        <v>26.514084507042252</v>
      </c>
      <c r="Q19" s="185">
        <f t="shared" ref="Q19:Q27" si="56">P19*55.9</f>
        <v>1482.1373239436618</v>
      </c>
      <c r="S19" s="184">
        <v>296.39999999999998</v>
      </c>
      <c r="T19" s="162">
        <f t="shared" ref="T19:T27" si="57">$D$2-U19</f>
        <v>278.25</v>
      </c>
      <c r="U19" s="187">
        <v>11.25</v>
      </c>
      <c r="V19" s="156">
        <f t="shared" ref="V19:V27" si="58">S19/U19</f>
        <v>26.346666666666664</v>
      </c>
      <c r="W19" s="185">
        <f t="shared" ref="W19:W27" si="59">V19*55.9</f>
        <v>1472.7786666666664</v>
      </c>
      <c r="Y19" s="184">
        <v>302.5</v>
      </c>
      <c r="Z19" s="162">
        <f t="shared" ref="Z19:Z27" si="60">$D$2-AA19</f>
        <v>277.94</v>
      </c>
      <c r="AA19" s="187">
        <v>11.56</v>
      </c>
      <c r="AB19" s="156">
        <f t="shared" ref="AB19:AB27" si="61">Y19/AA19</f>
        <v>26.167820069204151</v>
      </c>
      <c r="AC19" s="185">
        <f t="shared" ref="AC19:AC27" si="62">AB19*55.9</f>
        <v>1462.7811418685119</v>
      </c>
      <c r="AE19" s="184">
        <v>308.2</v>
      </c>
      <c r="AF19" s="162">
        <f t="shared" ref="AF19:AF27" si="63">$D$2-AG19</f>
        <v>278.07</v>
      </c>
      <c r="AG19" s="187">
        <v>11.43</v>
      </c>
      <c r="AH19" s="156">
        <f t="shared" ref="AH19:AH27" si="64">AE19/AG19</f>
        <v>26.964129483814524</v>
      </c>
      <c r="AI19" s="185">
        <f t="shared" ref="AI19:AI27" si="65">AH19*55.9</f>
        <v>1507.2948381452318</v>
      </c>
      <c r="AK19" s="156">
        <v>310.2</v>
      </c>
      <c r="AL19" s="162">
        <f t="shared" ref="AL19:AL27" si="66">$D$2-AM19</f>
        <v>277.79000000000002</v>
      </c>
      <c r="AM19" s="163">
        <v>11.71</v>
      </c>
      <c r="AN19" s="156">
        <f t="shared" ref="AN19:AN27" si="67">AK19/AM19</f>
        <v>26.490179333902645</v>
      </c>
      <c r="AO19" s="185">
        <f t="shared" ref="AO19:AO27" si="68">AN19*55.9</f>
        <v>1480.8010247651578</v>
      </c>
      <c r="AQ19" s="156">
        <v>305.39999999999998</v>
      </c>
      <c r="AR19" s="162">
        <f t="shared" ref="AR19:AR27" si="69">$D$2-AS19</f>
        <v>278.14999999999998</v>
      </c>
      <c r="AS19" s="163">
        <v>11.35</v>
      </c>
      <c r="AT19" s="156">
        <f t="shared" ref="AT19:AT27" si="70">AQ19/AS19</f>
        <v>26.907488986784141</v>
      </c>
      <c r="AU19" s="185">
        <f t="shared" ref="AU19:AU27" si="71">AT19*55.9</f>
        <v>1504.1286343612335</v>
      </c>
    </row>
    <row r="20" spans="1:48" s="160" customFormat="1" ht="12.75" x14ac:dyDescent="0.2">
      <c r="A20" s="184">
        <v>321.5</v>
      </c>
      <c r="B20" s="162">
        <f t="shared" si="48"/>
        <v>277.37</v>
      </c>
      <c r="C20" s="187">
        <v>12.13</v>
      </c>
      <c r="D20" s="156">
        <f t="shared" si="49"/>
        <v>26.504534212695795</v>
      </c>
      <c r="E20" s="185">
        <f t="shared" si="50"/>
        <v>1481.6034624896949</v>
      </c>
      <c r="F20" s="186"/>
      <c r="G20" s="184">
        <v>332.2</v>
      </c>
      <c r="H20" s="162">
        <f t="shared" si="51"/>
        <v>277.39</v>
      </c>
      <c r="I20" s="187">
        <v>12.11</v>
      </c>
      <c r="J20" s="156">
        <f t="shared" si="52"/>
        <v>27.431874483897605</v>
      </c>
      <c r="K20" s="185">
        <f t="shared" si="53"/>
        <v>1533.441783649876</v>
      </c>
      <c r="M20" s="184">
        <v>323.8</v>
      </c>
      <c r="N20" s="162">
        <f t="shared" si="54"/>
        <v>277.3</v>
      </c>
      <c r="O20" s="187">
        <v>12.2</v>
      </c>
      <c r="P20" s="156">
        <f t="shared" si="55"/>
        <v>26.540983606557379</v>
      </c>
      <c r="Q20" s="185">
        <f t="shared" si="56"/>
        <v>1483.6409836065575</v>
      </c>
      <c r="S20" s="184">
        <v>317.5</v>
      </c>
      <c r="T20" s="162">
        <f t="shared" si="57"/>
        <v>277.57</v>
      </c>
      <c r="U20" s="187">
        <v>11.93</v>
      </c>
      <c r="V20" s="156">
        <f t="shared" si="58"/>
        <v>26.613579212070412</v>
      </c>
      <c r="W20" s="185">
        <f t="shared" si="59"/>
        <v>1487.6990779547359</v>
      </c>
      <c r="Y20" s="184">
        <v>325.10000000000002</v>
      </c>
      <c r="Z20" s="162">
        <f t="shared" si="60"/>
        <v>277.08999999999997</v>
      </c>
      <c r="AA20" s="187">
        <v>12.41</v>
      </c>
      <c r="AB20" s="156">
        <f t="shared" si="61"/>
        <v>26.196615632554394</v>
      </c>
      <c r="AC20" s="185">
        <f t="shared" si="62"/>
        <v>1464.3908138597906</v>
      </c>
      <c r="AE20" s="184">
        <v>325.39999999999998</v>
      </c>
      <c r="AF20" s="162">
        <f t="shared" si="63"/>
        <v>277.41000000000003</v>
      </c>
      <c r="AG20" s="187">
        <v>12.09</v>
      </c>
      <c r="AH20" s="156">
        <f t="shared" si="64"/>
        <v>26.914805624483041</v>
      </c>
      <c r="AI20" s="185">
        <f t="shared" si="65"/>
        <v>1504.5376344086019</v>
      </c>
      <c r="AK20" s="156">
        <v>327.3</v>
      </c>
      <c r="AL20" s="162">
        <f t="shared" si="66"/>
        <v>277.07</v>
      </c>
      <c r="AM20" s="163">
        <v>12.43</v>
      </c>
      <c r="AN20" s="156">
        <f t="shared" si="67"/>
        <v>26.331456154465005</v>
      </c>
      <c r="AO20" s="185">
        <f t="shared" si="68"/>
        <v>1471.9283990345937</v>
      </c>
      <c r="AQ20" s="156">
        <v>328.4</v>
      </c>
      <c r="AR20" s="162">
        <f t="shared" si="69"/>
        <v>277.32</v>
      </c>
      <c r="AS20" s="163">
        <v>12.18</v>
      </c>
      <c r="AT20" s="156">
        <f t="shared" si="70"/>
        <v>26.962233169129721</v>
      </c>
      <c r="AU20" s="185">
        <f t="shared" si="71"/>
        <v>1507.1888341543513</v>
      </c>
    </row>
    <row r="21" spans="1:48" s="160" customFormat="1" ht="12.75" x14ac:dyDescent="0.2">
      <c r="A21" s="184">
        <v>354</v>
      </c>
      <c r="B21" s="162">
        <f t="shared" si="48"/>
        <v>276.43</v>
      </c>
      <c r="C21" s="187">
        <v>13.07</v>
      </c>
      <c r="D21" s="156">
        <f t="shared" si="49"/>
        <v>27.084927314460597</v>
      </c>
      <c r="E21" s="185">
        <f t="shared" si="50"/>
        <v>1514.0474368783473</v>
      </c>
      <c r="F21" s="186"/>
      <c r="G21" s="184">
        <v>348.2</v>
      </c>
      <c r="H21" s="162">
        <f t="shared" si="51"/>
        <v>276.79000000000002</v>
      </c>
      <c r="I21" s="187">
        <v>12.71</v>
      </c>
      <c r="J21" s="156">
        <f t="shared" si="52"/>
        <v>27.395751376868606</v>
      </c>
      <c r="K21" s="185">
        <f t="shared" si="53"/>
        <v>1531.422501966955</v>
      </c>
      <c r="M21" s="184">
        <v>356</v>
      </c>
      <c r="N21" s="162">
        <f t="shared" si="54"/>
        <v>276.29000000000002</v>
      </c>
      <c r="O21" s="187">
        <v>13.21</v>
      </c>
      <c r="P21" s="156">
        <f t="shared" si="55"/>
        <v>26.949280847842541</v>
      </c>
      <c r="Q21" s="185">
        <f t="shared" si="56"/>
        <v>1506.4647993943979</v>
      </c>
      <c r="S21" s="184">
        <v>351.4</v>
      </c>
      <c r="T21" s="162">
        <f t="shared" si="57"/>
        <v>276.5</v>
      </c>
      <c r="U21" s="187">
        <v>13</v>
      </c>
      <c r="V21" s="156">
        <f t="shared" si="58"/>
        <v>27.030769230769231</v>
      </c>
      <c r="W21" s="185">
        <f t="shared" si="59"/>
        <v>1511.02</v>
      </c>
      <c r="Y21" s="184">
        <v>346.8</v>
      </c>
      <c r="Z21" s="162">
        <f t="shared" si="60"/>
        <v>276.29000000000002</v>
      </c>
      <c r="AA21" s="187">
        <v>13.21</v>
      </c>
      <c r="AB21" s="156">
        <f t="shared" si="61"/>
        <v>26.252838758516276</v>
      </c>
      <c r="AC21" s="185">
        <f t="shared" si="62"/>
        <v>1467.5336866010598</v>
      </c>
      <c r="AE21" s="184">
        <v>356.4</v>
      </c>
      <c r="AF21" s="162">
        <f t="shared" si="63"/>
        <v>276.42</v>
      </c>
      <c r="AG21" s="187">
        <v>13.08</v>
      </c>
      <c r="AH21" s="156">
        <f t="shared" si="64"/>
        <v>27.247706422018346</v>
      </c>
      <c r="AI21" s="185">
        <f t="shared" si="65"/>
        <v>1523.1467889908256</v>
      </c>
      <c r="AK21" s="156">
        <v>357.9</v>
      </c>
      <c r="AL21" s="162">
        <f t="shared" si="66"/>
        <v>276.02999999999997</v>
      </c>
      <c r="AM21" s="163">
        <v>13.47</v>
      </c>
      <c r="AN21" s="156">
        <f t="shared" si="67"/>
        <v>26.570155902004451</v>
      </c>
      <c r="AO21" s="185">
        <f t="shared" si="68"/>
        <v>1485.2717149220489</v>
      </c>
      <c r="AQ21" s="156">
        <v>350.9</v>
      </c>
      <c r="AR21" s="162">
        <f t="shared" si="69"/>
        <v>276.51</v>
      </c>
      <c r="AS21" s="163">
        <v>12.99</v>
      </c>
      <c r="AT21" s="156">
        <f t="shared" si="70"/>
        <v>27.013086989992299</v>
      </c>
      <c r="AU21" s="185">
        <f t="shared" si="71"/>
        <v>1510.0315627405696</v>
      </c>
    </row>
    <row r="22" spans="1:48" s="160" customFormat="1" ht="12.75" x14ac:dyDescent="0.2">
      <c r="A22" s="184">
        <v>377.2</v>
      </c>
      <c r="B22" s="162">
        <f t="shared" si="48"/>
        <v>275.63</v>
      </c>
      <c r="C22" s="187">
        <v>13.87</v>
      </c>
      <c r="D22" s="156">
        <f t="shared" si="49"/>
        <v>27.195385724585439</v>
      </c>
      <c r="E22" s="185">
        <f t="shared" si="50"/>
        <v>1520.2220620043261</v>
      </c>
      <c r="F22" s="186"/>
      <c r="G22" s="184">
        <v>379.5</v>
      </c>
      <c r="H22" s="162">
        <f t="shared" si="51"/>
        <v>275.76</v>
      </c>
      <c r="I22" s="187">
        <v>13.74</v>
      </c>
      <c r="J22" s="156">
        <f t="shared" si="52"/>
        <v>27.620087336244541</v>
      </c>
      <c r="K22" s="185">
        <f t="shared" si="53"/>
        <v>1543.9628820960697</v>
      </c>
      <c r="M22" s="184">
        <v>366.5</v>
      </c>
      <c r="N22" s="162">
        <f t="shared" si="54"/>
        <v>275.76</v>
      </c>
      <c r="O22" s="187">
        <v>13.74</v>
      </c>
      <c r="P22" s="156">
        <f t="shared" si="55"/>
        <v>26.673944687045122</v>
      </c>
      <c r="Q22" s="185">
        <f t="shared" si="56"/>
        <v>1491.0735080058223</v>
      </c>
      <c r="S22" s="184">
        <v>385.8</v>
      </c>
      <c r="T22" s="162">
        <f t="shared" si="57"/>
        <v>275.45</v>
      </c>
      <c r="U22" s="187">
        <v>14.05</v>
      </c>
      <c r="V22" s="156">
        <f t="shared" si="58"/>
        <v>27.459074733096084</v>
      </c>
      <c r="W22" s="185">
        <f t="shared" si="59"/>
        <v>1534.962277580071</v>
      </c>
      <c r="Y22" s="184">
        <v>380.2</v>
      </c>
      <c r="Z22" s="162">
        <f t="shared" si="60"/>
        <v>275.19</v>
      </c>
      <c r="AA22" s="187">
        <v>14.31</v>
      </c>
      <c r="AB22" s="156">
        <f t="shared" si="61"/>
        <v>26.568832983927322</v>
      </c>
      <c r="AC22" s="185">
        <f t="shared" si="62"/>
        <v>1485.1977638015373</v>
      </c>
      <c r="AE22" s="184">
        <v>379.4</v>
      </c>
      <c r="AF22" s="162">
        <f t="shared" si="63"/>
        <v>275.62</v>
      </c>
      <c r="AG22" s="187">
        <v>13.88</v>
      </c>
      <c r="AH22" s="156">
        <f t="shared" si="64"/>
        <v>27.334293948126799</v>
      </c>
      <c r="AI22" s="185">
        <f t="shared" si="65"/>
        <v>1527.9870317002881</v>
      </c>
      <c r="AK22" s="156">
        <v>372.3</v>
      </c>
      <c r="AL22" s="162">
        <f t="shared" si="66"/>
        <v>275.41000000000003</v>
      </c>
      <c r="AM22" s="163">
        <v>14.09</v>
      </c>
      <c r="AN22" s="156">
        <f t="shared" si="67"/>
        <v>26.422995031937546</v>
      </c>
      <c r="AO22" s="185">
        <f t="shared" si="68"/>
        <v>1477.0454222853089</v>
      </c>
      <c r="AQ22" s="156">
        <v>373.4</v>
      </c>
      <c r="AR22" s="162">
        <f t="shared" si="69"/>
        <v>275.70999999999998</v>
      </c>
      <c r="AS22" s="163">
        <v>13.79</v>
      </c>
      <c r="AT22" s="156">
        <f t="shared" si="70"/>
        <v>27.077592458303119</v>
      </c>
      <c r="AU22" s="185">
        <f t="shared" si="71"/>
        <v>1513.6374184191443</v>
      </c>
    </row>
    <row r="23" spans="1:48" s="160" customFormat="1" ht="12.75" x14ac:dyDescent="0.2">
      <c r="A23" s="184">
        <v>398.7</v>
      </c>
      <c r="B23" s="162">
        <f t="shared" si="48"/>
        <v>274.89999999999998</v>
      </c>
      <c r="C23" s="187">
        <v>14.6</v>
      </c>
      <c r="D23" s="156">
        <f t="shared" si="49"/>
        <v>27.30821917808219</v>
      </c>
      <c r="E23" s="185">
        <f t="shared" si="50"/>
        <v>1526.5294520547943</v>
      </c>
      <c r="F23" s="186"/>
      <c r="G23" s="184">
        <v>402.9</v>
      </c>
      <c r="H23" s="162">
        <f t="shared" si="51"/>
        <v>274.91000000000003</v>
      </c>
      <c r="I23" s="187">
        <v>14.59</v>
      </c>
      <c r="J23" s="156">
        <f t="shared" si="52"/>
        <v>27.614804660726524</v>
      </c>
      <c r="K23" s="185">
        <f t="shared" si="53"/>
        <v>1543.6675805346126</v>
      </c>
      <c r="M23" s="184">
        <v>401.6</v>
      </c>
      <c r="N23" s="162">
        <f t="shared" si="54"/>
        <v>274.66000000000003</v>
      </c>
      <c r="O23" s="187">
        <v>14.84</v>
      </c>
      <c r="P23" s="156">
        <f t="shared" si="55"/>
        <v>27.061994609164422</v>
      </c>
      <c r="Q23" s="185">
        <f t="shared" si="56"/>
        <v>1512.7654986522912</v>
      </c>
      <c r="S23" s="184">
        <v>406.4</v>
      </c>
      <c r="T23" s="162">
        <f t="shared" si="57"/>
        <v>274.76</v>
      </c>
      <c r="U23" s="187">
        <v>14.74</v>
      </c>
      <c r="V23" s="156">
        <f t="shared" si="58"/>
        <v>27.571234735413839</v>
      </c>
      <c r="W23" s="185">
        <f t="shared" si="59"/>
        <v>1541.2320217096335</v>
      </c>
      <c r="Y23" s="184">
        <v>403.2</v>
      </c>
      <c r="Z23" s="162">
        <f t="shared" si="60"/>
        <v>274.36</v>
      </c>
      <c r="AA23" s="187">
        <v>15.14</v>
      </c>
      <c r="AB23" s="156">
        <f t="shared" si="61"/>
        <v>26.63143989431968</v>
      </c>
      <c r="AC23" s="185">
        <f t="shared" si="62"/>
        <v>1488.6974900924702</v>
      </c>
      <c r="AE23" s="184">
        <v>402</v>
      </c>
      <c r="AF23" s="162">
        <f t="shared" si="63"/>
        <v>274.79000000000002</v>
      </c>
      <c r="AG23" s="187">
        <v>14.71</v>
      </c>
      <c r="AH23" s="156">
        <f t="shared" si="64"/>
        <v>27.328348062542485</v>
      </c>
      <c r="AI23" s="185">
        <f t="shared" si="65"/>
        <v>1527.6546566961249</v>
      </c>
      <c r="AK23" s="156">
        <v>404.9</v>
      </c>
      <c r="AL23" s="162">
        <f t="shared" si="66"/>
        <v>274.44</v>
      </c>
      <c r="AM23" s="163">
        <v>15.06</v>
      </c>
      <c r="AN23" s="156">
        <f t="shared" si="67"/>
        <v>26.885790172642761</v>
      </c>
      <c r="AO23" s="185">
        <f t="shared" si="68"/>
        <v>1502.9156706507304</v>
      </c>
      <c r="AQ23" s="156">
        <v>405.6</v>
      </c>
      <c r="AR23" s="162">
        <f t="shared" si="69"/>
        <v>274.72000000000003</v>
      </c>
      <c r="AS23" s="163">
        <v>14.78</v>
      </c>
      <c r="AT23" s="156">
        <f t="shared" si="70"/>
        <v>27.442489851150206</v>
      </c>
      <c r="AU23" s="185">
        <f t="shared" si="71"/>
        <v>1534.0351826792964</v>
      </c>
    </row>
    <row r="24" spans="1:48" s="160" customFormat="1" ht="12.75" x14ac:dyDescent="0.2">
      <c r="A24" s="184">
        <v>420.4</v>
      </c>
      <c r="B24" s="162">
        <f t="shared" si="48"/>
        <v>274.14</v>
      </c>
      <c r="C24" s="187">
        <v>15.36</v>
      </c>
      <c r="D24" s="156">
        <f t="shared" si="49"/>
        <v>27.369791666666668</v>
      </c>
      <c r="E24" s="185">
        <f t="shared" si="50"/>
        <v>1529.9713541666667</v>
      </c>
      <c r="F24" s="186"/>
      <c r="G24" s="184">
        <v>426</v>
      </c>
      <c r="H24" s="162">
        <f t="shared" si="51"/>
        <v>274.13</v>
      </c>
      <c r="I24" s="187">
        <v>15.37</v>
      </c>
      <c r="J24" s="156">
        <f t="shared" si="52"/>
        <v>27.716330513988289</v>
      </c>
      <c r="K24" s="185">
        <f t="shared" si="53"/>
        <v>1549.3428757319452</v>
      </c>
      <c r="M24" s="184">
        <v>435.2</v>
      </c>
      <c r="N24" s="162">
        <f t="shared" si="54"/>
        <v>273.66000000000003</v>
      </c>
      <c r="O24" s="187">
        <v>15.84</v>
      </c>
      <c r="P24" s="156">
        <f t="shared" si="55"/>
        <v>27.474747474747474</v>
      </c>
      <c r="Q24" s="185">
        <f t="shared" si="56"/>
        <v>1535.8383838383838</v>
      </c>
      <c r="S24" s="184">
        <v>434.4</v>
      </c>
      <c r="T24" s="162">
        <f t="shared" si="57"/>
        <v>273.81</v>
      </c>
      <c r="U24" s="187">
        <v>15.69</v>
      </c>
      <c r="V24" s="156">
        <f t="shared" si="58"/>
        <v>27.68642447418738</v>
      </c>
      <c r="W24" s="185">
        <f t="shared" si="59"/>
        <v>1547.6711281070745</v>
      </c>
      <c r="Y24" s="184">
        <v>425.5</v>
      </c>
      <c r="Z24" s="162">
        <f t="shared" si="60"/>
        <v>273.60000000000002</v>
      </c>
      <c r="AA24" s="187">
        <v>15.9</v>
      </c>
      <c r="AB24" s="156">
        <f t="shared" si="61"/>
        <v>26.761006289308174</v>
      </c>
      <c r="AC24" s="185">
        <f t="shared" si="62"/>
        <v>1495.9402515723268</v>
      </c>
      <c r="AE24" s="184">
        <v>424.4</v>
      </c>
      <c r="AF24" s="162">
        <f t="shared" si="63"/>
        <v>273.99</v>
      </c>
      <c r="AG24" s="187">
        <v>15.51</v>
      </c>
      <c r="AH24" s="156">
        <f t="shared" si="64"/>
        <v>27.362991618310765</v>
      </c>
      <c r="AI24" s="185">
        <f t="shared" si="65"/>
        <v>1529.5912314635718</v>
      </c>
      <c r="AK24" s="156">
        <v>427.4</v>
      </c>
      <c r="AL24" s="162">
        <f t="shared" si="66"/>
        <v>273.67</v>
      </c>
      <c r="AM24" s="163">
        <v>15.83</v>
      </c>
      <c r="AN24" s="156">
        <f t="shared" si="67"/>
        <v>26.999368288060644</v>
      </c>
      <c r="AO24" s="185">
        <f t="shared" si="68"/>
        <v>1509.2646873025899</v>
      </c>
      <c r="AQ24" s="156">
        <v>428.5</v>
      </c>
      <c r="AR24" s="162">
        <f t="shared" si="69"/>
        <v>273.93</v>
      </c>
      <c r="AS24" s="163">
        <v>15.57</v>
      </c>
      <c r="AT24" s="156">
        <f t="shared" si="70"/>
        <v>27.520873474630701</v>
      </c>
      <c r="AU24" s="185">
        <f t="shared" si="71"/>
        <v>1538.4168272318561</v>
      </c>
    </row>
    <row r="25" spans="1:48" s="160" customFormat="1" ht="12.75" x14ac:dyDescent="0.2">
      <c r="A25" s="184">
        <v>454.1</v>
      </c>
      <c r="B25" s="162">
        <f t="shared" si="48"/>
        <v>273.16000000000003</v>
      </c>
      <c r="C25" s="187">
        <v>16.34</v>
      </c>
      <c r="D25" s="156">
        <f t="shared" si="49"/>
        <v>27.790697674418606</v>
      </c>
      <c r="E25" s="185">
        <f t="shared" si="50"/>
        <v>1553.5</v>
      </c>
      <c r="F25" s="186"/>
      <c r="G25" s="184">
        <v>448.5</v>
      </c>
      <c r="H25" s="162">
        <f t="shared" si="51"/>
        <v>273.41000000000003</v>
      </c>
      <c r="I25" s="187">
        <v>16.09</v>
      </c>
      <c r="J25" s="156">
        <f t="shared" si="52"/>
        <v>27.874456183965197</v>
      </c>
      <c r="K25" s="185">
        <f t="shared" si="53"/>
        <v>1558.1821006836544</v>
      </c>
      <c r="M25" s="184">
        <v>456.3</v>
      </c>
      <c r="N25" s="162">
        <f t="shared" si="54"/>
        <v>272.92</v>
      </c>
      <c r="O25" s="187">
        <v>16.579999999999998</v>
      </c>
      <c r="P25" s="156">
        <f t="shared" si="55"/>
        <v>27.521109770808206</v>
      </c>
      <c r="Q25" s="185">
        <f t="shared" si="56"/>
        <v>1538.4300361881787</v>
      </c>
      <c r="S25" s="184">
        <v>451.7</v>
      </c>
      <c r="T25" s="162">
        <f t="shared" si="57"/>
        <v>273.17</v>
      </c>
      <c r="U25" s="187">
        <v>16.329999999999998</v>
      </c>
      <c r="V25" s="156">
        <f t="shared" si="58"/>
        <v>27.660747091243113</v>
      </c>
      <c r="W25" s="185">
        <f t="shared" si="59"/>
        <v>1546.2357624004901</v>
      </c>
      <c r="Y25" s="184">
        <v>447.5</v>
      </c>
      <c r="Z25" s="162">
        <f t="shared" si="60"/>
        <v>272.81</v>
      </c>
      <c r="AA25" s="187">
        <v>16.690000000000001</v>
      </c>
      <c r="AB25" s="156">
        <f t="shared" si="61"/>
        <v>26.812462552426602</v>
      </c>
      <c r="AC25" s="185">
        <f t="shared" si="62"/>
        <v>1498.8166566806469</v>
      </c>
      <c r="AE25" s="184">
        <v>446.8</v>
      </c>
      <c r="AF25" s="162">
        <f t="shared" si="63"/>
        <v>273.23</v>
      </c>
      <c r="AG25" s="187">
        <v>16.27</v>
      </c>
      <c r="AH25" s="156">
        <f t="shared" si="64"/>
        <v>27.461585740626923</v>
      </c>
      <c r="AI25" s="185">
        <f t="shared" si="65"/>
        <v>1535.1026429010449</v>
      </c>
      <c r="AK25" s="156">
        <v>450.5</v>
      </c>
      <c r="AL25" s="162">
        <f t="shared" si="66"/>
        <v>272.93</v>
      </c>
      <c r="AM25" s="163">
        <v>16.57</v>
      </c>
      <c r="AN25" s="156">
        <f t="shared" si="67"/>
        <v>27.187688593844296</v>
      </c>
      <c r="AO25" s="185">
        <f t="shared" si="68"/>
        <v>1519.7917923958962</v>
      </c>
      <c r="AQ25" s="156">
        <v>451.3</v>
      </c>
      <c r="AR25" s="162">
        <f t="shared" si="69"/>
        <v>273.13</v>
      </c>
      <c r="AS25" s="163">
        <v>16.37</v>
      </c>
      <c r="AT25" s="156">
        <f t="shared" si="70"/>
        <v>27.568723274282224</v>
      </c>
      <c r="AU25" s="185">
        <f t="shared" si="71"/>
        <v>1541.0916310323762</v>
      </c>
    </row>
    <row r="26" spans="1:48" s="160" customFormat="1" ht="12.75" x14ac:dyDescent="0.2">
      <c r="A26" s="184">
        <v>462.8</v>
      </c>
      <c r="B26" s="162">
        <f t="shared" si="48"/>
        <v>272.70999999999998</v>
      </c>
      <c r="C26" s="187">
        <v>16.79</v>
      </c>
      <c r="D26" s="156">
        <f t="shared" si="49"/>
        <v>27.564026206075045</v>
      </c>
      <c r="E26" s="185">
        <f t="shared" si="50"/>
        <v>1540.8290649195949</v>
      </c>
      <c r="F26" s="186"/>
      <c r="G26" s="184">
        <v>478.7</v>
      </c>
      <c r="H26" s="162">
        <f t="shared" si="51"/>
        <v>272.7</v>
      </c>
      <c r="I26" s="187">
        <v>16.8</v>
      </c>
      <c r="J26" s="156">
        <f t="shared" si="52"/>
        <v>28.494047619047617</v>
      </c>
      <c r="K26" s="185">
        <f t="shared" si="53"/>
        <v>1592.8172619047618</v>
      </c>
      <c r="M26" s="184">
        <v>477.3</v>
      </c>
      <c r="N26" s="162">
        <f t="shared" si="54"/>
        <v>272.17</v>
      </c>
      <c r="O26" s="187">
        <v>17.329999999999998</v>
      </c>
      <c r="P26" s="156">
        <f t="shared" si="55"/>
        <v>27.541834968263132</v>
      </c>
      <c r="Q26" s="185">
        <f t="shared" si="56"/>
        <v>1539.588574725909</v>
      </c>
      <c r="S26" s="184">
        <v>461.1</v>
      </c>
      <c r="T26" s="162">
        <f t="shared" si="57"/>
        <v>272.97000000000003</v>
      </c>
      <c r="U26" s="187">
        <v>16.53</v>
      </c>
      <c r="V26" s="156">
        <f t="shared" si="58"/>
        <v>27.894736842105264</v>
      </c>
      <c r="W26" s="185">
        <f t="shared" si="59"/>
        <v>1559.3157894736842</v>
      </c>
      <c r="Y26" s="184">
        <v>480.5</v>
      </c>
      <c r="Z26" s="162">
        <f t="shared" si="60"/>
        <v>271.83999999999997</v>
      </c>
      <c r="AA26" s="187">
        <v>17.66</v>
      </c>
      <c r="AB26" s="156">
        <f t="shared" si="61"/>
        <v>27.208380520951302</v>
      </c>
      <c r="AC26" s="185">
        <f t="shared" si="62"/>
        <v>1520.9484711211778</v>
      </c>
      <c r="AE26" s="184">
        <v>479.9</v>
      </c>
      <c r="AF26" s="162">
        <f t="shared" si="63"/>
        <v>272.26</v>
      </c>
      <c r="AG26" s="187">
        <v>17.239999999999998</v>
      </c>
      <c r="AH26" s="156">
        <f t="shared" si="64"/>
        <v>27.836426914153133</v>
      </c>
      <c r="AI26" s="185">
        <f t="shared" si="65"/>
        <v>1556.0562645011601</v>
      </c>
      <c r="AK26" s="156">
        <v>471.5</v>
      </c>
      <c r="AL26" s="162">
        <f t="shared" si="66"/>
        <v>272.14999999999998</v>
      </c>
      <c r="AM26" s="163">
        <v>17.350000000000001</v>
      </c>
      <c r="AN26" s="156">
        <f t="shared" si="67"/>
        <v>27.175792507204608</v>
      </c>
      <c r="AO26" s="185">
        <f t="shared" si="68"/>
        <v>1519.1268011527375</v>
      </c>
      <c r="AQ26" s="156">
        <v>473.3</v>
      </c>
      <c r="AR26" s="162">
        <f t="shared" si="69"/>
        <v>272.43</v>
      </c>
      <c r="AS26" s="163">
        <v>17.07</v>
      </c>
      <c r="AT26" s="156">
        <f t="shared" si="70"/>
        <v>27.727006444053895</v>
      </c>
      <c r="AU26" s="185">
        <f t="shared" si="71"/>
        <v>1549.9396602226127</v>
      </c>
    </row>
    <row r="27" spans="1:48" s="160" customFormat="1" ht="12.75" x14ac:dyDescent="0.2">
      <c r="A27" s="161">
        <v>487.5</v>
      </c>
      <c r="B27" s="159">
        <f t="shared" si="48"/>
        <v>271.92</v>
      </c>
      <c r="C27" s="155">
        <v>17.579999999999998</v>
      </c>
      <c r="D27" s="188">
        <f t="shared" si="49"/>
        <v>27.730375426621162</v>
      </c>
      <c r="E27" s="189">
        <f t="shared" si="50"/>
        <v>1550.1279863481229</v>
      </c>
      <c r="F27" s="186"/>
      <c r="G27" s="161">
        <v>501.1</v>
      </c>
      <c r="H27" s="159">
        <f t="shared" si="51"/>
        <v>271.95999999999998</v>
      </c>
      <c r="I27" s="155">
        <v>17.54</v>
      </c>
      <c r="J27" s="188">
        <f t="shared" si="52"/>
        <v>28.568985176738884</v>
      </c>
      <c r="K27" s="189">
        <f t="shared" si="53"/>
        <v>1597.0062713797035</v>
      </c>
      <c r="M27" s="161">
        <v>499.6</v>
      </c>
      <c r="N27" s="159">
        <f t="shared" si="54"/>
        <v>271.36</v>
      </c>
      <c r="O27" s="155">
        <v>18.14</v>
      </c>
      <c r="P27" s="188">
        <f t="shared" si="55"/>
        <v>27.541345093715545</v>
      </c>
      <c r="Q27" s="189">
        <f t="shared" si="56"/>
        <v>1539.561190738699</v>
      </c>
      <c r="S27" s="161">
        <v>497.6</v>
      </c>
      <c r="T27" s="159">
        <f t="shared" si="57"/>
        <v>272.25</v>
      </c>
      <c r="U27" s="155">
        <v>17.25</v>
      </c>
      <c r="V27" s="188">
        <f t="shared" si="58"/>
        <v>28.846376811594205</v>
      </c>
      <c r="W27" s="189">
        <f t="shared" si="59"/>
        <v>1612.512463768116</v>
      </c>
      <c r="Y27" s="161">
        <v>504.5</v>
      </c>
      <c r="Z27" s="159">
        <f t="shared" si="60"/>
        <v>271.06</v>
      </c>
      <c r="AA27" s="155">
        <v>18.440000000000001</v>
      </c>
      <c r="AB27" s="188">
        <f t="shared" si="61"/>
        <v>27.359002169197396</v>
      </c>
      <c r="AC27" s="189">
        <f t="shared" si="62"/>
        <v>1529.3682212581343</v>
      </c>
      <c r="AE27" s="161">
        <v>484.8</v>
      </c>
      <c r="AF27" s="159">
        <f t="shared" si="63"/>
        <v>272.14</v>
      </c>
      <c r="AG27" s="155">
        <v>17.36</v>
      </c>
      <c r="AH27" s="188">
        <f t="shared" si="64"/>
        <v>27.926267281105993</v>
      </c>
      <c r="AI27" s="189">
        <f t="shared" si="65"/>
        <v>1561.0783410138249</v>
      </c>
      <c r="AK27" s="188">
        <v>484.6</v>
      </c>
      <c r="AL27" s="159">
        <f t="shared" si="66"/>
        <v>271.89</v>
      </c>
      <c r="AM27" s="190">
        <v>17.61</v>
      </c>
      <c r="AN27" s="188">
        <f t="shared" si="67"/>
        <v>27.518455423055084</v>
      </c>
      <c r="AO27" s="189">
        <f t="shared" si="68"/>
        <v>1538.2816581487791</v>
      </c>
      <c r="AQ27" s="188">
        <v>482.3</v>
      </c>
      <c r="AR27" s="159">
        <f t="shared" si="69"/>
        <v>272.22000000000003</v>
      </c>
      <c r="AS27" s="190">
        <v>17.28</v>
      </c>
      <c r="AT27" s="188">
        <f t="shared" si="70"/>
        <v>27.91087962962963</v>
      </c>
      <c r="AU27" s="189">
        <f t="shared" si="71"/>
        <v>1560.2181712962963</v>
      </c>
    </row>
    <row r="28" spans="1:48" s="160" customFormat="1" ht="12.75" x14ac:dyDescent="0.2">
      <c r="D28" s="191">
        <f>TRIMMEAN(D7:D27,0.4)</f>
        <v>26.873736762616183</v>
      </c>
      <c r="E28" s="192">
        <f>TRIMMEAN(E7:E27,0.4)</f>
        <v>1502.2418850302445</v>
      </c>
      <c r="F28" s="192"/>
      <c r="J28" s="191">
        <f>TRIMMEAN(J7:J27,0.4)</f>
        <v>26.930993988239656</v>
      </c>
      <c r="K28" s="192">
        <f>TRIMMEAN(K7:K27,0.4)</f>
        <v>1505.4425639425967</v>
      </c>
      <c r="P28" s="191">
        <f>TRIMMEAN(P7:P27,0.4)</f>
        <v>26.718339200415191</v>
      </c>
      <c r="Q28" s="192">
        <f>TRIMMEAN(Q7:Q27,0.4)</f>
        <v>1493.5551613032092</v>
      </c>
      <c r="V28" s="191">
        <f>TRIMMEAN(V8:V27,0.4)</f>
        <v>26.765765675078679</v>
      </c>
      <c r="W28" s="192">
        <f>TRIMMEAN(W8:W27,0.4)</f>
        <v>1496.2063012368981</v>
      </c>
      <c r="AB28" s="191">
        <f>TRIMMEAN(AB8:AB27,0.4)</f>
        <v>26.57568047632456</v>
      </c>
      <c r="AC28" s="192">
        <f>TRIMMEAN(AC8:AC27,0.4)</f>
        <v>1485.5805386265426</v>
      </c>
      <c r="AH28" s="191">
        <f>TRIMMEAN(AH8:AH27,0.4)</f>
        <v>26.617286876944643</v>
      </c>
      <c r="AI28" s="192">
        <f>TRIMMEAN(AI8:AI27,0.4)</f>
        <v>1487.9063364212052</v>
      </c>
      <c r="AN28" s="191">
        <f>TRIMMEAN(AN7:AN27,0.4)</f>
        <v>26.394355869317799</v>
      </c>
      <c r="AO28" s="192">
        <f>TRIMMEAN(AO7:AO27,0.4)</f>
        <v>1475.4444930948653</v>
      </c>
      <c r="AT28" s="191">
        <f>TRIMMEAN(AT8:AT27,0.4)</f>
        <v>26.425331724115932</v>
      </c>
      <c r="AU28" s="192">
        <f>TRIMMEAN(AU8:AU27,0.4)</f>
        <v>1477.1760433780807</v>
      </c>
    </row>
    <row r="29" spans="1:48" x14ac:dyDescent="0.25">
      <c r="A29" s="104"/>
      <c r="B29" s="104"/>
      <c r="C29" s="105"/>
      <c r="E29" s="103"/>
      <c r="F29" s="103"/>
      <c r="G29" s="103"/>
      <c r="H29" s="103"/>
      <c r="I29" s="103"/>
      <c r="J29" s="103"/>
      <c r="K29" s="103"/>
      <c r="Q29" s="103"/>
      <c r="Y29" s="104"/>
      <c r="Z29" s="104"/>
      <c r="AA29" s="105"/>
      <c r="AC29" s="103"/>
      <c r="AO29" s="118"/>
    </row>
    <row r="30" spans="1:48" x14ac:dyDescent="0.25">
      <c r="A30" s="98" t="s">
        <v>17</v>
      </c>
      <c r="B30" s="109" t="s">
        <v>23</v>
      </c>
      <c r="D30" s="98" t="s">
        <v>16</v>
      </c>
      <c r="E30" s="109" t="s">
        <v>3</v>
      </c>
      <c r="F30" s="96"/>
      <c r="G30" s="98" t="s">
        <v>17</v>
      </c>
      <c r="H30" s="109" t="s">
        <v>23</v>
      </c>
      <c r="J30" s="98" t="s">
        <v>16</v>
      </c>
      <c r="K30" s="109" t="s">
        <v>53</v>
      </c>
      <c r="M30" s="98" t="s">
        <v>17</v>
      </c>
      <c r="N30" s="109" t="s">
        <v>23</v>
      </c>
      <c r="P30" s="98" t="s">
        <v>16</v>
      </c>
      <c r="Q30" s="109" t="s">
        <v>54</v>
      </c>
      <c r="S30" s="98" t="s">
        <v>17</v>
      </c>
      <c r="T30" s="109" t="s">
        <v>23</v>
      </c>
      <c r="V30" s="98" t="s">
        <v>16</v>
      </c>
      <c r="W30" s="109" t="s">
        <v>55</v>
      </c>
      <c r="Y30" s="98" t="s">
        <v>17</v>
      </c>
      <c r="Z30" s="109" t="s">
        <v>23</v>
      </c>
      <c r="AB30" s="98" t="s">
        <v>16</v>
      </c>
      <c r="AC30" s="109" t="s">
        <v>56</v>
      </c>
      <c r="AE30" s="98" t="s">
        <v>17</v>
      </c>
      <c r="AF30" s="109" t="s">
        <v>23</v>
      </c>
      <c r="AH30" s="98" t="s">
        <v>16</v>
      </c>
      <c r="AI30" s="109" t="s">
        <v>57</v>
      </c>
      <c r="AK30" s="98" t="s">
        <v>17</v>
      </c>
      <c r="AL30" s="109" t="s">
        <v>23</v>
      </c>
      <c r="AN30" s="98" t="s">
        <v>16</v>
      </c>
      <c r="AO30" s="109" t="s">
        <v>58</v>
      </c>
      <c r="AQ30" s="98" t="s">
        <v>17</v>
      </c>
      <c r="AR30" s="109" t="s">
        <v>23</v>
      </c>
      <c r="AT30" s="98" t="s">
        <v>16</v>
      </c>
      <c r="AU30" s="109" t="s">
        <v>59</v>
      </c>
    </row>
    <row r="31" spans="1:48" x14ac:dyDescent="0.25">
      <c r="A31" s="98" t="s">
        <v>19</v>
      </c>
      <c r="B31" s="97" t="s">
        <v>20</v>
      </c>
      <c r="C31" s="98" t="s">
        <v>21</v>
      </c>
      <c r="D31" s="152" t="s">
        <v>45</v>
      </c>
      <c r="E31" s="152"/>
      <c r="F31" s="99"/>
      <c r="G31" s="98" t="s">
        <v>19</v>
      </c>
      <c r="H31" s="97" t="s">
        <v>20</v>
      </c>
      <c r="I31" s="98" t="s">
        <v>21</v>
      </c>
      <c r="J31" s="152" t="s">
        <v>45</v>
      </c>
      <c r="K31" s="152"/>
      <c r="L31" s="100"/>
      <c r="M31" s="98" t="s">
        <v>19</v>
      </c>
      <c r="N31" s="97" t="s">
        <v>20</v>
      </c>
      <c r="O31" s="98" t="s">
        <v>21</v>
      </c>
      <c r="P31" s="152" t="s">
        <v>45</v>
      </c>
      <c r="Q31" s="152"/>
      <c r="R31" s="100"/>
      <c r="S31" s="98" t="s">
        <v>19</v>
      </c>
      <c r="T31" s="97" t="s">
        <v>20</v>
      </c>
      <c r="U31" s="98" t="s">
        <v>21</v>
      </c>
      <c r="V31" s="152" t="s">
        <v>45</v>
      </c>
      <c r="W31" s="152"/>
      <c r="X31" s="100"/>
      <c r="Y31" s="98" t="s">
        <v>19</v>
      </c>
      <c r="Z31" s="97" t="s">
        <v>20</v>
      </c>
      <c r="AA31" s="98" t="s">
        <v>21</v>
      </c>
      <c r="AB31" s="152" t="s">
        <v>45</v>
      </c>
      <c r="AC31" s="152"/>
      <c r="AD31" s="100"/>
      <c r="AE31" s="98" t="s">
        <v>19</v>
      </c>
      <c r="AF31" s="97" t="s">
        <v>20</v>
      </c>
      <c r="AG31" s="98" t="s">
        <v>21</v>
      </c>
      <c r="AH31" s="152" t="s">
        <v>45</v>
      </c>
      <c r="AI31" s="152"/>
      <c r="AJ31" s="100"/>
      <c r="AK31" s="98" t="s">
        <v>19</v>
      </c>
      <c r="AL31" s="97" t="s">
        <v>20</v>
      </c>
      <c r="AM31" s="98" t="s">
        <v>21</v>
      </c>
      <c r="AN31" s="152" t="s">
        <v>45</v>
      </c>
      <c r="AO31" s="152"/>
      <c r="AP31" s="100"/>
      <c r="AQ31" s="98" t="s">
        <v>19</v>
      </c>
      <c r="AR31" s="97" t="s">
        <v>20</v>
      </c>
      <c r="AS31" s="98" t="s">
        <v>21</v>
      </c>
      <c r="AT31" s="152" t="s">
        <v>45</v>
      </c>
      <c r="AU31" s="152"/>
      <c r="AV31" s="100"/>
    </row>
    <row r="32" spans="1:48" ht="17.25" x14ac:dyDescent="0.25">
      <c r="A32" s="102" t="s">
        <v>46</v>
      </c>
      <c r="B32" s="101" t="s">
        <v>43</v>
      </c>
      <c r="C32" s="102" t="s">
        <v>43</v>
      </c>
      <c r="D32" s="102" t="s">
        <v>47</v>
      </c>
      <c r="E32" s="102" t="s">
        <v>48</v>
      </c>
      <c r="F32" s="99"/>
      <c r="G32" s="102" t="s">
        <v>46</v>
      </c>
      <c r="H32" s="101" t="s">
        <v>43</v>
      </c>
      <c r="I32" s="102" t="s">
        <v>43</v>
      </c>
      <c r="J32" s="102" t="s">
        <v>47</v>
      </c>
      <c r="K32" s="102" t="s">
        <v>48</v>
      </c>
      <c r="L32" s="100"/>
      <c r="M32" s="102" t="s">
        <v>46</v>
      </c>
      <c r="N32" s="101" t="s">
        <v>43</v>
      </c>
      <c r="O32" s="102" t="s">
        <v>43</v>
      </c>
      <c r="P32" s="102" t="s">
        <v>47</v>
      </c>
      <c r="Q32" s="102" t="s">
        <v>48</v>
      </c>
      <c r="R32" s="100"/>
      <c r="S32" s="102" t="s">
        <v>46</v>
      </c>
      <c r="T32" s="101" t="s">
        <v>43</v>
      </c>
      <c r="U32" s="102" t="s">
        <v>43</v>
      </c>
      <c r="V32" s="102" t="s">
        <v>47</v>
      </c>
      <c r="W32" s="102" t="s">
        <v>48</v>
      </c>
      <c r="X32" s="100"/>
      <c r="Y32" s="102" t="s">
        <v>46</v>
      </c>
      <c r="Z32" s="101" t="s">
        <v>43</v>
      </c>
      <c r="AA32" s="102" t="s">
        <v>43</v>
      </c>
      <c r="AB32" s="102" t="s">
        <v>47</v>
      </c>
      <c r="AC32" s="102" t="s">
        <v>48</v>
      </c>
      <c r="AD32" s="100"/>
      <c r="AE32" s="102" t="s">
        <v>46</v>
      </c>
      <c r="AF32" s="101" t="s">
        <v>43</v>
      </c>
      <c r="AG32" s="102" t="s">
        <v>43</v>
      </c>
      <c r="AH32" s="102" t="s">
        <v>47</v>
      </c>
      <c r="AI32" s="102" t="s">
        <v>48</v>
      </c>
      <c r="AJ32" s="100"/>
      <c r="AK32" s="102" t="s">
        <v>46</v>
      </c>
      <c r="AL32" s="101" t="s">
        <v>43</v>
      </c>
      <c r="AM32" s="102" t="s">
        <v>43</v>
      </c>
      <c r="AN32" s="102" t="s">
        <v>47</v>
      </c>
      <c r="AO32" s="102" t="s">
        <v>48</v>
      </c>
      <c r="AP32" s="100"/>
      <c r="AQ32" s="102" t="s">
        <v>46</v>
      </c>
      <c r="AR32" s="101" t="s">
        <v>43</v>
      </c>
      <c r="AS32" s="102" t="s">
        <v>43</v>
      </c>
      <c r="AT32" s="102" t="s">
        <v>47</v>
      </c>
      <c r="AU32" s="102" t="s">
        <v>48</v>
      </c>
      <c r="AV32" s="100"/>
    </row>
    <row r="33" spans="1:47" s="160" customFormat="1" ht="12.75" x14ac:dyDescent="0.2">
      <c r="A33" s="184">
        <v>0</v>
      </c>
      <c r="B33" s="162">
        <f>$D$2-C33</f>
        <v>289.5</v>
      </c>
      <c r="C33" s="187">
        <v>0</v>
      </c>
      <c r="D33" s="156">
        <v>0</v>
      </c>
      <c r="E33" s="185">
        <v>0</v>
      </c>
      <c r="F33" s="186"/>
      <c r="G33" s="184">
        <v>0</v>
      </c>
      <c r="H33" s="162">
        <f>$D$2-I33</f>
        <v>289.5</v>
      </c>
      <c r="I33" s="187">
        <v>0</v>
      </c>
      <c r="J33" s="156">
        <v>0</v>
      </c>
      <c r="K33" s="185">
        <v>0</v>
      </c>
      <c r="M33" s="184">
        <v>0</v>
      </c>
      <c r="N33" s="162">
        <f>$D$2-O33</f>
        <v>289.5</v>
      </c>
      <c r="O33" s="187">
        <v>0</v>
      </c>
      <c r="P33" s="156">
        <v>0</v>
      </c>
      <c r="Q33" s="185">
        <v>0</v>
      </c>
      <c r="S33" s="184">
        <v>0</v>
      </c>
      <c r="T33" s="162">
        <f>$D$2-U33</f>
        <v>289.5</v>
      </c>
      <c r="U33" s="187">
        <v>0</v>
      </c>
      <c r="V33" s="156">
        <v>0</v>
      </c>
      <c r="W33" s="185">
        <v>0</v>
      </c>
      <c r="Y33" s="184">
        <v>0</v>
      </c>
      <c r="Z33" s="162">
        <f>$D$2-AA33</f>
        <v>289.5</v>
      </c>
      <c r="AA33" s="187">
        <v>0</v>
      </c>
      <c r="AB33" s="156">
        <v>0</v>
      </c>
      <c r="AC33" s="185">
        <v>0</v>
      </c>
      <c r="AE33" s="156">
        <v>0</v>
      </c>
      <c r="AF33" s="162">
        <f>$D$2-AG33</f>
        <v>289.5</v>
      </c>
      <c r="AG33" s="163">
        <v>0</v>
      </c>
      <c r="AH33" s="156">
        <v>0</v>
      </c>
      <c r="AI33" s="185">
        <v>0</v>
      </c>
      <c r="AK33" s="156">
        <v>0</v>
      </c>
      <c r="AL33" s="162">
        <f>$D$2-AM33</f>
        <v>289.5</v>
      </c>
      <c r="AM33" s="163">
        <v>0</v>
      </c>
      <c r="AN33" s="156">
        <v>0</v>
      </c>
      <c r="AO33" s="185">
        <v>0</v>
      </c>
      <c r="AQ33" s="156">
        <v>0</v>
      </c>
      <c r="AR33" s="162">
        <f>$D$2-AS33</f>
        <v>289.5</v>
      </c>
      <c r="AS33" s="163">
        <v>0</v>
      </c>
      <c r="AT33" s="156">
        <v>0</v>
      </c>
      <c r="AU33" s="185">
        <v>0</v>
      </c>
    </row>
    <row r="34" spans="1:47" s="160" customFormat="1" ht="12.75" x14ac:dyDescent="0.2">
      <c r="A34" s="184">
        <v>26.6</v>
      </c>
      <c r="B34" s="162">
        <f t="shared" ref="B34:B45" si="72">$D$2-C34</f>
        <v>288.76</v>
      </c>
      <c r="C34" s="187">
        <v>0.74</v>
      </c>
      <c r="D34" s="156">
        <f t="shared" ref="D33:D44" si="73">A34/C34</f>
        <v>35.945945945945951</v>
      </c>
      <c r="E34" s="185">
        <f t="shared" ref="E34:E45" si="74">D34*55.9</f>
        <v>2009.3783783783786</v>
      </c>
      <c r="F34" s="186"/>
      <c r="G34" s="184">
        <v>26.4</v>
      </c>
      <c r="H34" s="162">
        <f t="shared" ref="H34:H45" si="75">$D$2-I34</f>
        <v>288.95999999999998</v>
      </c>
      <c r="I34" s="187">
        <v>0.54</v>
      </c>
      <c r="J34" s="156">
        <f t="shared" ref="J33:J44" si="76">G34/I34</f>
        <v>48.888888888888886</v>
      </c>
      <c r="K34" s="185">
        <f t="shared" ref="K34:K45" si="77">J34*55.9</f>
        <v>2732.8888888888887</v>
      </c>
      <c r="M34" s="184">
        <v>29.4</v>
      </c>
      <c r="N34" s="162">
        <f t="shared" ref="N34:N45" si="78">$D$2-O34</f>
        <v>288.89</v>
      </c>
      <c r="O34" s="187">
        <v>0.61</v>
      </c>
      <c r="P34" s="156">
        <f t="shared" ref="P33:P44" si="79">M34/O34</f>
        <v>48.196721311475407</v>
      </c>
      <c r="Q34" s="185">
        <f t="shared" ref="Q34:Q45" si="80">P34*55.9</f>
        <v>2694.1967213114754</v>
      </c>
      <c r="S34" s="184">
        <v>27.1</v>
      </c>
      <c r="T34" s="162">
        <f t="shared" ref="T34:T45" si="81">$D$2-U34</f>
        <v>288.82</v>
      </c>
      <c r="U34" s="187">
        <v>0.68</v>
      </c>
      <c r="V34" s="156">
        <f t="shared" ref="V33:V44" si="82">S34/U34</f>
        <v>39.852941176470587</v>
      </c>
      <c r="W34" s="185">
        <f t="shared" ref="W34:W45" si="83">V34*55.9</f>
        <v>2227.7794117647059</v>
      </c>
      <c r="Y34" s="184">
        <v>28.4</v>
      </c>
      <c r="Z34" s="162">
        <f t="shared" ref="Z34:Z45" si="84">$D$2-AA34</f>
        <v>288.87</v>
      </c>
      <c r="AA34" s="187">
        <v>0.63</v>
      </c>
      <c r="AB34" s="156">
        <f t="shared" ref="AB34:AB45" si="85">Y34/AA34</f>
        <v>45.079365079365076</v>
      </c>
      <c r="AC34" s="185">
        <f t="shared" ref="AC34:AC45" si="86">AB34*55.9</f>
        <v>2519.9365079365075</v>
      </c>
      <c r="AE34" s="156">
        <v>25.8</v>
      </c>
      <c r="AF34" s="162">
        <f t="shared" ref="AF34:AF45" si="87">$D$2-AG34</f>
        <v>289.10000000000002</v>
      </c>
      <c r="AG34" s="163">
        <v>0.4</v>
      </c>
      <c r="AH34" s="156">
        <f t="shared" ref="AH33:AH44" si="88">AE34/AG34</f>
        <v>64.5</v>
      </c>
      <c r="AI34" s="185">
        <f t="shared" ref="AI34:AI45" si="89">AH34*55.9</f>
        <v>3605.5499999999997</v>
      </c>
      <c r="AK34" s="156">
        <v>26.1</v>
      </c>
      <c r="AL34" s="162">
        <f t="shared" ref="AL34:AL45" si="90">$D$2-AM34</f>
        <v>289.36</v>
      </c>
      <c r="AM34" s="163">
        <v>0.14000000000000001</v>
      </c>
      <c r="AN34" s="156">
        <f t="shared" ref="AN34:AN45" si="91">AK34/AM34</f>
        <v>186.42857142857142</v>
      </c>
      <c r="AO34" s="185">
        <f t="shared" ref="AO34:AO45" si="92">AN34*55.9</f>
        <v>10421.357142857141</v>
      </c>
      <c r="AQ34" s="156">
        <v>32.4</v>
      </c>
      <c r="AR34" s="162">
        <f t="shared" ref="AR34:AR45" si="93">$D$2-AS34</f>
        <v>287.87</v>
      </c>
      <c r="AS34" s="163">
        <v>1.63</v>
      </c>
      <c r="AT34" s="156">
        <f t="shared" ref="AT33:AT44" si="94">AQ34/AS34</f>
        <v>19.877300613496931</v>
      </c>
      <c r="AU34" s="185">
        <f t="shared" ref="AU34:AU45" si="95">AT34*55.9</f>
        <v>1111.1411042944785</v>
      </c>
    </row>
    <row r="35" spans="1:47" s="160" customFormat="1" ht="12.75" x14ac:dyDescent="0.2">
      <c r="A35" s="184">
        <v>54.3</v>
      </c>
      <c r="B35" s="162">
        <f t="shared" si="72"/>
        <v>287.27</v>
      </c>
      <c r="C35" s="187">
        <v>2.23</v>
      </c>
      <c r="D35" s="156">
        <f t="shared" si="73"/>
        <v>24.349775784753362</v>
      </c>
      <c r="E35" s="185">
        <f t="shared" si="74"/>
        <v>1361.1524663677128</v>
      </c>
      <c r="F35" s="186"/>
      <c r="G35" s="184">
        <v>54.3</v>
      </c>
      <c r="H35" s="162">
        <f t="shared" si="75"/>
        <v>287.27</v>
      </c>
      <c r="I35" s="187">
        <v>2.23</v>
      </c>
      <c r="J35" s="156">
        <f t="shared" si="76"/>
        <v>24.349775784753362</v>
      </c>
      <c r="K35" s="185">
        <f t="shared" si="77"/>
        <v>1361.1524663677128</v>
      </c>
      <c r="M35" s="184">
        <v>48.3</v>
      </c>
      <c r="N35" s="162">
        <f t="shared" si="78"/>
        <v>287.73</v>
      </c>
      <c r="O35" s="187">
        <v>1.77</v>
      </c>
      <c r="P35" s="156">
        <f t="shared" si="79"/>
        <v>27.288135593220336</v>
      </c>
      <c r="Q35" s="185">
        <f t="shared" si="80"/>
        <v>1525.4067796610168</v>
      </c>
      <c r="S35" s="184">
        <v>51.4</v>
      </c>
      <c r="T35" s="162">
        <f t="shared" si="81"/>
        <v>287.39999999999998</v>
      </c>
      <c r="U35" s="187">
        <v>2.1</v>
      </c>
      <c r="V35" s="156">
        <f t="shared" si="82"/>
        <v>24.476190476190474</v>
      </c>
      <c r="W35" s="185">
        <f t="shared" si="83"/>
        <v>1368.2190476190474</v>
      </c>
      <c r="Y35" s="184">
        <v>59.4</v>
      </c>
      <c r="Z35" s="162">
        <f t="shared" si="84"/>
        <v>287.2</v>
      </c>
      <c r="AA35" s="187">
        <v>2.2999999999999998</v>
      </c>
      <c r="AB35" s="156">
        <f t="shared" si="85"/>
        <v>25.826086956521742</v>
      </c>
      <c r="AC35" s="185">
        <f t="shared" si="86"/>
        <v>1443.6782608695653</v>
      </c>
      <c r="AE35" s="156">
        <v>47.3</v>
      </c>
      <c r="AF35" s="162">
        <f t="shared" si="87"/>
        <v>287.77</v>
      </c>
      <c r="AG35" s="163">
        <v>1.73</v>
      </c>
      <c r="AH35" s="156">
        <f t="shared" si="88"/>
        <v>27.341040462427745</v>
      </c>
      <c r="AI35" s="185">
        <f t="shared" si="89"/>
        <v>1528.3641618497109</v>
      </c>
      <c r="AK35" s="156">
        <v>49.4</v>
      </c>
      <c r="AL35" s="162">
        <f t="shared" si="90"/>
        <v>287.88</v>
      </c>
      <c r="AM35" s="163">
        <v>1.62</v>
      </c>
      <c r="AN35" s="156">
        <f t="shared" si="91"/>
        <v>30.493827160493826</v>
      </c>
      <c r="AO35" s="185">
        <f t="shared" si="92"/>
        <v>1704.6049382716049</v>
      </c>
      <c r="AQ35" s="156">
        <v>55.4</v>
      </c>
      <c r="AR35" s="162">
        <f t="shared" si="93"/>
        <v>286.29000000000002</v>
      </c>
      <c r="AS35" s="163">
        <v>3.21</v>
      </c>
      <c r="AT35" s="156">
        <f t="shared" si="94"/>
        <v>17.258566978193148</v>
      </c>
      <c r="AU35" s="185">
        <f t="shared" si="95"/>
        <v>964.75389408099693</v>
      </c>
    </row>
    <row r="36" spans="1:47" s="160" customFormat="1" ht="12.75" x14ac:dyDescent="0.2">
      <c r="A36" s="184">
        <v>71.7</v>
      </c>
      <c r="B36" s="162">
        <f t="shared" si="72"/>
        <v>286.41000000000003</v>
      </c>
      <c r="C36" s="187">
        <v>3.09</v>
      </c>
      <c r="D36" s="156">
        <f t="shared" si="73"/>
        <v>23.203883495145632</v>
      </c>
      <c r="E36" s="185">
        <f t="shared" si="74"/>
        <v>1297.0970873786407</v>
      </c>
      <c r="F36" s="186"/>
      <c r="G36" s="184">
        <v>71.7</v>
      </c>
      <c r="H36" s="162">
        <f t="shared" si="75"/>
        <v>286.41000000000003</v>
      </c>
      <c r="I36" s="187">
        <v>3.09</v>
      </c>
      <c r="J36" s="156">
        <f t="shared" si="76"/>
        <v>23.203883495145632</v>
      </c>
      <c r="K36" s="185">
        <f t="shared" si="77"/>
        <v>1297.0970873786407</v>
      </c>
      <c r="M36" s="184">
        <v>76.099999999999994</v>
      </c>
      <c r="N36" s="162">
        <f t="shared" si="78"/>
        <v>286.57</v>
      </c>
      <c r="O36" s="187">
        <v>2.93</v>
      </c>
      <c r="P36" s="156">
        <f t="shared" si="79"/>
        <v>25.972696245733786</v>
      </c>
      <c r="Q36" s="185">
        <f t="shared" si="80"/>
        <v>1451.8737201365186</v>
      </c>
      <c r="S36" s="184">
        <v>76.599999999999994</v>
      </c>
      <c r="T36" s="162">
        <f t="shared" si="81"/>
        <v>286.18</v>
      </c>
      <c r="U36" s="187">
        <v>3.32</v>
      </c>
      <c r="V36" s="156">
        <f t="shared" si="82"/>
        <v>23.072289156626507</v>
      </c>
      <c r="W36" s="185">
        <f t="shared" si="83"/>
        <v>1289.7409638554218</v>
      </c>
      <c r="Y36" s="184">
        <v>81.7</v>
      </c>
      <c r="Z36" s="162">
        <f t="shared" si="84"/>
        <v>286.14</v>
      </c>
      <c r="AA36" s="187">
        <v>3.36</v>
      </c>
      <c r="AB36" s="156">
        <f t="shared" si="85"/>
        <v>24.315476190476193</v>
      </c>
      <c r="AC36" s="185">
        <f t="shared" si="86"/>
        <v>1359.2351190476193</v>
      </c>
      <c r="AE36" s="156">
        <v>76.599999999999994</v>
      </c>
      <c r="AF36" s="162">
        <f t="shared" si="87"/>
        <v>286.51</v>
      </c>
      <c r="AG36" s="163">
        <v>2.99</v>
      </c>
      <c r="AH36" s="156">
        <f t="shared" si="88"/>
        <v>25.618729096989963</v>
      </c>
      <c r="AI36" s="185">
        <f t="shared" si="89"/>
        <v>1432.0869565217388</v>
      </c>
      <c r="AK36" s="156">
        <v>78.599999999999994</v>
      </c>
      <c r="AL36" s="162">
        <f t="shared" si="90"/>
        <v>286.47000000000003</v>
      </c>
      <c r="AM36" s="163">
        <v>3.03</v>
      </c>
      <c r="AN36" s="156">
        <f t="shared" si="91"/>
        <v>25.940594059405939</v>
      </c>
      <c r="AO36" s="185">
        <f t="shared" si="92"/>
        <v>1450.079207920792</v>
      </c>
      <c r="AQ36" s="156">
        <v>77.8</v>
      </c>
      <c r="AR36" s="162">
        <f t="shared" si="93"/>
        <v>285.16000000000003</v>
      </c>
      <c r="AS36" s="163">
        <v>4.34</v>
      </c>
      <c r="AT36" s="156">
        <f t="shared" si="94"/>
        <v>17.926267281105989</v>
      </c>
      <c r="AU36" s="185">
        <f t="shared" si="95"/>
        <v>1002.0783410138248</v>
      </c>
    </row>
    <row r="37" spans="1:47" s="160" customFormat="1" ht="12.75" x14ac:dyDescent="0.2">
      <c r="A37" s="184">
        <v>97.1</v>
      </c>
      <c r="B37" s="162">
        <f t="shared" si="72"/>
        <v>285.16000000000003</v>
      </c>
      <c r="C37" s="187">
        <v>4.34</v>
      </c>
      <c r="D37" s="156">
        <f t="shared" si="73"/>
        <v>22.373271889400922</v>
      </c>
      <c r="E37" s="185">
        <f t="shared" si="74"/>
        <v>1250.6658986175114</v>
      </c>
      <c r="F37" s="186"/>
      <c r="G37" s="184">
        <v>97.1</v>
      </c>
      <c r="H37" s="162">
        <f t="shared" si="75"/>
        <v>285.16000000000003</v>
      </c>
      <c r="I37" s="187">
        <v>4.34</v>
      </c>
      <c r="J37" s="156">
        <f t="shared" si="76"/>
        <v>22.373271889400922</v>
      </c>
      <c r="K37" s="185">
        <f t="shared" si="77"/>
        <v>1250.6658986175114</v>
      </c>
      <c r="M37" s="184">
        <v>101.2</v>
      </c>
      <c r="N37" s="162">
        <f t="shared" si="78"/>
        <v>285.41000000000003</v>
      </c>
      <c r="O37" s="187">
        <v>4.09</v>
      </c>
      <c r="P37" s="156">
        <f t="shared" si="79"/>
        <v>24.743276283618584</v>
      </c>
      <c r="Q37" s="185">
        <f t="shared" si="80"/>
        <v>1383.1491442542788</v>
      </c>
      <c r="S37" s="184">
        <v>87.7</v>
      </c>
      <c r="T37" s="162">
        <f t="shared" si="81"/>
        <v>285.74</v>
      </c>
      <c r="U37" s="187">
        <v>3.76</v>
      </c>
      <c r="V37" s="156">
        <f t="shared" si="82"/>
        <v>23.324468085106385</v>
      </c>
      <c r="W37" s="185">
        <f t="shared" si="83"/>
        <v>1303.8377659574469</v>
      </c>
      <c r="Y37" s="184">
        <v>100.8</v>
      </c>
      <c r="Z37" s="162">
        <f t="shared" si="84"/>
        <v>285.31</v>
      </c>
      <c r="AA37" s="187">
        <v>4.1900000000000004</v>
      </c>
      <c r="AB37" s="156">
        <f t="shared" si="85"/>
        <v>24.057279236276848</v>
      </c>
      <c r="AC37" s="185">
        <f t="shared" si="86"/>
        <v>1344.8019093078758</v>
      </c>
      <c r="AE37" s="156">
        <v>102.2</v>
      </c>
      <c r="AF37" s="162">
        <f t="shared" si="87"/>
        <v>285.33999999999997</v>
      </c>
      <c r="AG37" s="163">
        <v>4.16</v>
      </c>
      <c r="AH37" s="156">
        <f t="shared" si="88"/>
        <v>24.567307692307693</v>
      </c>
      <c r="AI37" s="185">
        <f t="shared" si="89"/>
        <v>1373.3125</v>
      </c>
      <c r="AK37" s="156">
        <v>97.3</v>
      </c>
      <c r="AL37" s="162">
        <f t="shared" si="90"/>
        <v>285.38</v>
      </c>
      <c r="AM37" s="163">
        <v>4.12</v>
      </c>
      <c r="AN37" s="156">
        <f t="shared" si="91"/>
        <v>23.61650485436893</v>
      </c>
      <c r="AO37" s="185">
        <f t="shared" si="92"/>
        <v>1320.1626213592231</v>
      </c>
      <c r="AQ37" s="156">
        <v>94.3</v>
      </c>
      <c r="AR37" s="162">
        <f t="shared" si="93"/>
        <v>284.37</v>
      </c>
      <c r="AS37" s="163">
        <v>5.13</v>
      </c>
      <c r="AT37" s="156">
        <f t="shared" si="94"/>
        <v>18.382066276803119</v>
      </c>
      <c r="AU37" s="185">
        <f t="shared" si="95"/>
        <v>1027.5575048732944</v>
      </c>
    </row>
    <row r="38" spans="1:47" s="160" customFormat="1" ht="12.75" x14ac:dyDescent="0.2">
      <c r="A38" s="184">
        <v>119.3</v>
      </c>
      <c r="B38" s="162">
        <f t="shared" si="72"/>
        <v>284.51</v>
      </c>
      <c r="C38" s="187">
        <v>4.99</v>
      </c>
      <c r="D38" s="156">
        <f t="shared" si="73"/>
        <v>23.907815631262523</v>
      </c>
      <c r="E38" s="185">
        <f t="shared" si="74"/>
        <v>1336.4468937875749</v>
      </c>
      <c r="F38" s="186"/>
      <c r="G38" s="184">
        <v>119.3</v>
      </c>
      <c r="H38" s="162">
        <f t="shared" si="75"/>
        <v>284.51</v>
      </c>
      <c r="I38" s="187">
        <v>4.99</v>
      </c>
      <c r="J38" s="156">
        <f t="shared" si="76"/>
        <v>23.907815631262523</v>
      </c>
      <c r="K38" s="185">
        <f t="shared" si="77"/>
        <v>1336.4468937875749</v>
      </c>
      <c r="M38" s="184">
        <v>124.6</v>
      </c>
      <c r="N38" s="162">
        <f t="shared" si="78"/>
        <v>284.39999999999998</v>
      </c>
      <c r="O38" s="187">
        <v>5.0999999999999996</v>
      </c>
      <c r="P38" s="156">
        <f t="shared" si="79"/>
        <v>24.43137254901961</v>
      </c>
      <c r="Q38" s="185">
        <f t="shared" si="80"/>
        <v>1365.7137254901961</v>
      </c>
      <c r="S38" s="184">
        <v>124.6</v>
      </c>
      <c r="T38" s="162">
        <f t="shared" si="81"/>
        <v>284.20999999999998</v>
      </c>
      <c r="U38" s="187">
        <v>5.29</v>
      </c>
      <c r="V38" s="156">
        <f t="shared" si="82"/>
        <v>23.553875236294896</v>
      </c>
      <c r="W38" s="185">
        <f t="shared" si="83"/>
        <v>1316.6616257088847</v>
      </c>
      <c r="Y38" s="184">
        <v>130.4</v>
      </c>
      <c r="Z38" s="162">
        <f t="shared" si="84"/>
        <v>284.06</v>
      </c>
      <c r="AA38" s="187">
        <v>5.44</v>
      </c>
      <c r="AB38" s="156">
        <f t="shared" si="85"/>
        <v>23.970588235294116</v>
      </c>
      <c r="AC38" s="185">
        <f t="shared" si="86"/>
        <v>1339.955882352941</v>
      </c>
      <c r="AE38" s="156">
        <v>123.6</v>
      </c>
      <c r="AF38" s="162">
        <f t="shared" si="87"/>
        <v>284.27</v>
      </c>
      <c r="AG38" s="163">
        <v>5.23</v>
      </c>
      <c r="AH38" s="156">
        <f t="shared" si="88"/>
        <v>23.632887189292539</v>
      </c>
      <c r="AI38" s="185">
        <f t="shared" si="89"/>
        <v>1321.0783938814529</v>
      </c>
      <c r="AK38" s="156">
        <v>128.80000000000001</v>
      </c>
      <c r="AL38" s="162">
        <f t="shared" si="90"/>
        <v>284.17</v>
      </c>
      <c r="AM38" s="163">
        <v>5.33</v>
      </c>
      <c r="AN38" s="156">
        <f t="shared" si="91"/>
        <v>24.165103189493436</v>
      </c>
      <c r="AO38" s="185">
        <f t="shared" si="92"/>
        <v>1350.8292682926831</v>
      </c>
      <c r="AQ38" s="156">
        <v>125.9</v>
      </c>
      <c r="AR38" s="162">
        <f t="shared" si="93"/>
        <v>283.08</v>
      </c>
      <c r="AS38" s="163">
        <v>6.42</v>
      </c>
      <c r="AT38" s="156">
        <f t="shared" si="94"/>
        <v>19.610591900311526</v>
      </c>
      <c r="AU38" s="185">
        <f t="shared" si="95"/>
        <v>1096.2320872274142</v>
      </c>
    </row>
    <row r="39" spans="1:47" s="160" customFormat="1" ht="12.75" x14ac:dyDescent="0.2">
      <c r="A39" s="184">
        <v>150.69999999999999</v>
      </c>
      <c r="B39" s="162">
        <f t="shared" si="72"/>
        <v>283.31</v>
      </c>
      <c r="C39" s="187">
        <v>6.19</v>
      </c>
      <c r="D39" s="156">
        <f t="shared" si="73"/>
        <v>24.345718901453953</v>
      </c>
      <c r="E39" s="185">
        <f t="shared" si="74"/>
        <v>1360.925686591276</v>
      </c>
      <c r="F39" s="186"/>
      <c r="G39" s="184">
        <v>150.69999999999999</v>
      </c>
      <c r="H39" s="162">
        <f t="shared" si="75"/>
        <v>283.31</v>
      </c>
      <c r="I39" s="187">
        <v>6.19</v>
      </c>
      <c r="J39" s="156">
        <f t="shared" si="76"/>
        <v>24.345718901453953</v>
      </c>
      <c r="K39" s="185">
        <f t="shared" si="77"/>
        <v>1360.925686591276</v>
      </c>
      <c r="M39" s="184">
        <v>146.30000000000001</v>
      </c>
      <c r="N39" s="162">
        <f t="shared" si="78"/>
        <v>283.3</v>
      </c>
      <c r="O39" s="187">
        <v>6.2</v>
      </c>
      <c r="P39" s="156">
        <f t="shared" si="79"/>
        <v>23.596774193548388</v>
      </c>
      <c r="Q39" s="185">
        <f t="shared" si="80"/>
        <v>1319.0596774193548</v>
      </c>
      <c r="S39" s="184">
        <v>154</v>
      </c>
      <c r="T39" s="162">
        <f t="shared" si="81"/>
        <v>283.14</v>
      </c>
      <c r="U39" s="187">
        <v>6.36</v>
      </c>
      <c r="V39" s="156">
        <f t="shared" si="82"/>
        <v>24.213836477987421</v>
      </c>
      <c r="W39" s="185">
        <f t="shared" si="83"/>
        <v>1353.5534591194969</v>
      </c>
      <c r="Y39" s="184">
        <v>154</v>
      </c>
      <c r="Z39" s="162">
        <f t="shared" si="84"/>
        <v>283.08999999999997</v>
      </c>
      <c r="AA39" s="187">
        <v>6.41</v>
      </c>
      <c r="AB39" s="156">
        <f t="shared" si="85"/>
        <v>24.024960998439937</v>
      </c>
      <c r="AC39" s="185">
        <f t="shared" si="86"/>
        <v>1342.9953198127926</v>
      </c>
      <c r="AE39" s="156">
        <v>146.6</v>
      </c>
      <c r="AF39" s="162">
        <f t="shared" si="87"/>
        <v>283.13</v>
      </c>
      <c r="AG39" s="163">
        <v>6.37</v>
      </c>
      <c r="AH39" s="156">
        <f t="shared" si="88"/>
        <v>23.014128728414441</v>
      </c>
      <c r="AI39" s="185">
        <f t="shared" si="89"/>
        <v>1286.4897959183672</v>
      </c>
      <c r="AK39" s="156">
        <v>151.19999999999999</v>
      </c>
      <c r="AL39" s="162">
        <f t="shared" si="90"/>
        <v>283.17</v>
      </c>
      <c r="AM39" s="163">
        <v>6.33</v>
      </c>
      <c r="AN39" s="156">
        <f t="shared" si="91"/>
        <v>23.886255924170612</v>
      </c>
      <c r="AO39" s="185">
        <f t="shared" si="92"/>
        <v>1335.2417061611372</v>
      </c>
      <c r="AQ39" s="156">
        <v>159.6</v>
      </c>
      <c r="AR39" s="162">
        <f t="shared" si="93"/>
        <v>281.83999999999997</v>
      </c>
      <c r="AS39" s="163">
        <v>7.66</v>
      </c>
      <c r="AT39" s="156">
        <f t="shared" si="94"/>
        <v>20.835509138381202</v>
      </c>
      <c r="AU39" s="185">
        <f t="shared" si="95"/>
        <v>1164.7049608355092</v>
      </c>
    </row>
    <row r="40" spans="1:47" s="160" customFormat="1" ht="12.75" x14ac:dyDescent="0.2">
      <c r="A40" s="184">
        <v>184.3</v>
      </c>
      <c r="B40" s="162">
        <f t="shared" si="72"/>
        <v>282.08</v>
      </c>
      <c r="C40" s="187">
        <v>7.42</v>
      </c>
      <c r="D40" s="156">
        <f t="shared" si="73"/>
        <v>24.838274932614556</v>
      </c>
      <c r="E40" s="185">
        <f t="shared" si="74"/>
        <v>1388.4595687331537</v>
      </c>
      <c r="F40" s="186"/>
      <c r="G40" s="184">
        <v>164.2</v>
      </c>
      <c r="H40" s="162">
        <f t="shared" si="75"/>
        <v>282.88</v>
      </c>
      <c r="I40" s="187">
        <v>6.62</v>
      </c>
      <c r="J40" s="156">
        <f t="shared" si="76"/>
        <v>24.803625377643503</v>
      </c>
      <c r="K40" s="185">
        <f t="shared" si="77"/>
        <v>1386.5226586102717</v>
      </c>
      <c r="M40" s="184">
        <v>168.1</v>
      </c>
      <c r="N40" s="162">
        <f t="shared" si="78"/>
        <v>282.54000000000002</v>
      </c>
      <c r="O40" s="187">
        <v>6.96</v>
      </c>
      <c r="P40" s="156">
        <f t="shared" si="79"/>
        <v>24.152298850574713</v>
      </c>
      <c r="Q40" s="185">
        <f t="shared" si="80"/>
        <v>1350.1135057471265</v>
      </c>
      <c r="S40" s="184">
        <v>177.8</v>
      </c>
      <c r="T40" s="162">
        <f t="shared" si="81"/>
        <v>282.24</v>
      </c>
      <c r="U40" s="187">
        <v>7.26</v>
      </c>
      <c r="V40" s="156">
        <f t="shared" si="82"/>
        <v>24.490358126721766</v>
      </c>
      <c r="W40" s="185">
        <f t="shared" si="83"/>
        <v>1369.0110192837467</v>
      </c>
      <c r="Y40" s="184">
        <v>176.6</v>
      </c>
      <c r="Z40" s="162">
        <f t="shared" si="84"/>
        <v>282.18</v>
      </c>
      <c r="AA40" s="187">
        <v>7.32</v>
      </c>
      <c r="AB40" s="156">
        <f t="shared" si="85"/>
        <v>24.125683060109289</v>
      </c>
      <c r="AC40" s="185">
        <f t="shared" si="86"/>
        <v>1348.6256830601092</v>
      </c>
      <c r="AE40" s="156">
        <v>178.2</v>
      </c>
      <c r="AF40" s="162">
        <f t="shared" si="87"/>
        <v>282.01</v>
      </c>
      <c r="AG40" s="163">
        <v>7.49</v>
      </c>
      <c r="AH40" s="156">
        <f t="shared" si="88"/>
        <v>23.791722296395193</v>
      </c>
      <c r="AI40" s="185">
        <f t="shared" si="89"/>
        <v>1329.9572763684912</v>
      </c>
      <c r="AK40" s="156">
        <v>174.4</v>
      </c>
      <c r="AL40" s="162">
        <f t="shared" si="90"/>
        <v>282.18</v>
      </c>
      <c r="AM40" s="163">
        <v>7.32</v>
      </c>
      <c r="AN40" s="156">
        <f t="shared" si="91"/>
        <v>23.825136612021858</v>
      </c>
      <c r="AO40" s="185">
        <f t="shared" si="92"/>
        <v>1331.8251366120219</v>
      </c>
      <c r="AQ40" s="156">
        <v>177.6</v>
      </c>
      <c r="AR40" s="162">
        <f t="shared" si="93"/>
        <v>281.16000000000003</v>
      </c>
      <c r="AS40" s="163">
        <v>8.34</v>
      </c>
      <c r="AT40" s="156">
        <f t="shared" si="94"/>
        <v>21.294964028776977</v>
      </c>
      <c r="AU40" s="185">
        <f t="shared" si="95"/>
        <v>1190.388489208633</v>
      </c>
    </row>
    <row r="41" spans="1:47" s="160" customFormat="1" ht="12.75" x14ac:dyDescent="0.2">
      <c r="A41" s="184">
        <v>203.7</v>
      </c>
      <c r="B41" s="162">
        <f t="shared" si="72"/>
        <v>281.31</v>
      </c>
      <c r="C41" s="187">
        <v>8.19</v>
      </c>
      <c r="D41" s="156">
        <f t="shared" si="73"/>
        <v>24.871794871794872</v>
      </c>
      <c r="E41" s="185">
        <f t="shared" si="74"/>
        <v>1390.3333333333333</v>
      </c>
      <c r="F41" s="186"/>
      <c r="G41" s="184">
        <v>203.7</v>
      </c>
      <c r="H41" s="162">
        <f t="shared" si="75"/>
        <v>281.31</v>
      </c>
      <c r="I41" s="187">
        <v>8.19</v>
      </c>
      <c r="J41" s="156">
        <f t="shared" si="76"/>
        <v>24.871794871794872</v>
      </c>
      <c r="K41" s="185">
        <f t="shared" si="77"/>
        <v>1390.3333333333333</v>
      </c>
      <c r="M41" s="184">
        <v>201.4</v>
      </c>
      <c r="N41" s="162">
        <f t="shared" si="78"/>
        <v>281.24</v>
      </c>
      <c r="O41" s="187">
        <v>8.26</v>
      </c>
      <c r="P41" s="156">
        <f t="shared" si="79"/>
        <v>24.382566585956418</v>
      </c>
      <c r="Q41" s="185">
        <f t="shared" si="80"/>
        <v>1362.9854721549636</v>
      </c>
      <c r="S41" s="184">
        <v>199.9</v>
      </c>
      <c r="T41" s="162">
        <f t="shared" si="81"/>
        <v>281.39</v>
      </c>
      <c r="U41" s="187">
        <v>8.11</v>
      </c>
      <c r="V41" s="156">
        <f t="shared" si="82"/>
        <v>24.64858199753391</v>
      </c>
      <c r="W41" s="185">
        <f t="shared" si="83"/>
        <v>1377.8557336621454</v>
      </c>
      <c r="Y41" s="184">
        <v>200.2</v>
      </c>
      <c r="Z41" s="162">
        <f t="shared" si="84"/>
        <v>281.27</v>
      </c>
      <c r="AA41" s="187">
        <v>8.23</v>
      </c>
      <c r="AB41" s="156">
        <f t="shared" si="85"/>
        <v>24.325637910085053</v>
      </c>
      <c r="AC41" s="185">
        <f t="shared" si="86"/>
        <v>1359.8031591737545</v>
      </c>
      <c r="AE41" s="156">
        <v>201.5</v>
      </c>
      <c r="AF41" s="162">
        <f t="shared" si="87"/>
        <v>281.06</v>
      </c>
      <c r="AG41" s="163">
        <v>8.44</v>
      </c>
      <c r="AH41" s="156">
        <f t="shared" si="88"/>
        <v>23.874407582938389</v>
      </c>
      <c r="AI41" s="185">
        <f t="shared" si="89"/>
        <v>1334.579383886256</v>
      </c>
      <c r="AK41" s="156">
        <v>196.4</v>
      </c>
      <c r="AL41" s="162">
        <f t="shared" si="90"/>
        <v>281.05</v>
      </c>
      <c r="AM41" s="163">
        <v>8.4499999999999993</v>
      </c>
      <c r="AN41" s="156">
        <f t="shared" si="91"/>
        <v>23.242603550295861</v>
      </c>
      <c r="AO41" s="185">
        <f t="shared" si="92"/>
        <v>1299.2615384615385</v>
      </c>
      <c r="AQ41" s="156">
        <v>207.1</v>
      </c>
      <c r="AR41" s="162">
        <f t="shared" si="93"/>
        <v>280.11</v>
      </c>
      <c r="AS41" s="163">
        <v>9.39</v>
      </c>
      <c r="AT41" s="156">
        <f t="shared" si="94"/>
        <v>22.055378061767836</v>
      </c>
      <c r="AU41" s="185">
        <f t="shared" si="95"/>
        <v>1232.895633652822</v>
      </c>
    </row>
    <row r="42" spans="1:47" s="160" customFormat="1" ht="12.75" x14ac:dyDescent="0.2">
      <c r="A42" s="184">
        <v>232.9</v>
      </c>
      <c r="B42" s="162">
        <f t="shared" si="72"/>
        <v>280.32</v>
      </c>
      <c r="C42" s="187">
        <v>9.18</v>
      </c>
      <c r="D42" s="156">
        <f t="shared" si="73"/>
        <v>25.37037037037037</v>
      </c>
      <c r="E42" s="185">
        <f t="shared" si="74"/>
        <v>1418.2037037037037</v>
      </c>
      <c r="F42" s="186"/>
      <c r="G42" s="184">
        <v>232.9</v>
      </c>
      <c r="H42" s="162">
        <f t="shared" si="75"/>
        <v>280.32</v>
      </c>
      <c r="I42" s="187">
        <v>9.18</v>
      </c>
      <c r="J42" s="156">
        <f t="shared" si="76"/>
        <v>25.37037037037037</v>
      </c>
      <c r="K42" s="185">
        <f t="shared" si="77"/>
        <v>1418.2037037037037</v>
      </c>
      <c r="M42" s="184">
        <v>213.1</v>
      </c>
      <c r="N42" s="162">
        <f t="shared" si="78"/>
        <v>280.82</v>
      </c>
      <c r="O42" s="187">
        <v>8.68</v>
      </c>
      <c r="P42" s="156">
        <f t="shared" si="79"/>
        <v>24.55069124423963</v>
      </c>
      <c r="Q42" s="185">
        <f t="shared" si="80"/>
        <v>1372.3836405529953</v>
      </c>
      <c r="S42" s="184">
        <v>222.6</v>
      </c>
      <c r="T42" s="162">
        <f t="shared" si="81"/>
        <v>280.39999999999998</v>
      </c>
      <c r="U42" s="187">
        <v>9.1</v>
      </c>
      <c r="V42" s="156">
        <f t="shared" si="82"/>
        <v>24.461538461538463</v>
      </c>
      <c r="W42" s="185">
        <f t="shared" si="83"/>
        <v>1367.4</v>
      </c>
      <c r="Y42" s="184">
        <v>221.5</v>
      </c>
      <c r="Z42" s="162">
        <f t="shared" si="84"/>
        <v>280.3</v>
      </c>
      <c r="AA42" s="187">
        <v>9.1999999999999993</v>
      </c>
      <c r="AB42" s="156">
        <f t="shared" si="85"/>
        <v>24.076086956521742</v>
      </c>
      <c r="AC42" s="185">
        <f t="shared" si="86"/>
        <v>1345.8532608695652</v>
      </c>
      <c r="AE42" s="156">
        <v>223.9</v>
      </c>
      <c r="AF42" s="162">
        <f t="shared" si="87"/>
        <v>280.16000000000003</v>
      </c>
      <c r="AG42" s="163">
        <v>9.34</v>
      </c>
      <c r="AH42" s="156">
        <f t="shared" si="88"/>
        <v>23.972162740899357</v>
      </c>
      <c r="AI42" s="185">
        <f t="shared" si="89"/>
        <v>1340.043897216274</v>
      </c>
      <c r="AK42" s="156">
        <v>218.3</v>
      </c>
      <c r="AL42" s="162">
        <f t="shared" si="90"/>
        <v>280.33999999999997</v>
      </c>
      <c r="AM42" s="163">
        <v>9.16</v>
      </c>
      <c r="AN42" s="156">
        <f t="shared" si="91"/>
        <v>23.831877729257641</v>
      </c>
      <c r="AO42" s="185">
        <f t="shared" si="92"/>
        <v>1332.201965065502</v>
      </c>
      <c r="AQ42" s="156">
        <v>222.4</v>
      </c>
      <c r="AR42" s="162">
        <f t="shared" si="93"/>
        <v>279.37</v>
      </c>
      <c r="AS42" s="163">
        <v>10.130000000000001</v>
      </c>
      <c r="AT42" s="156">
        <f t="shared" si="94"/>
        <v>21.954590325765054</v>
      </c>
      <c r="AU42" s="185">
        <f t="shared" si="95"/>
        <v>1227.2615992102665</v>
      </c>
    </row>
    <row r="43" spans="1:47" s="160" customFormat="1" ht="12.75" x14ac:dyDescent="0.2">
      <c r="A43" s="184">
        <v>248.4</v>
      </c>
      <c r="B43" s="162">
        <f t="shared" si="72"/>
        <v>279.63</v>
      </c>
      <c r="C43" s="187">
        <v>9.8699999999999992</v>
      </c>
      <c r="D43" s="156">
        <f t="shared" si="73"/>
        <v>25.167173252279639</v>
      </c>
      <c r="E43" s="185">
        <f t="shared" si="74"/>
        <v>1406.8449848024318</v>
      </c>
      <c r="F43" s="186"/>
      <c r="G43" s="184">
        <v>248.4</v>
      </c>
      <c r="H43" s="162">
        <f t="shared" si="75"/>
        <v>279.63</v>
      </c>
      <c r="I43" s="187">
        <v>9.8699999999999992</v>
      </c>
      <c r="J43" s="156">
        <f t="shared" si="76"/>
        <v>25.167173252279639</v>
      </c>
      <c r="K43" s="185">
        <f t="shared" si="77"/>
        <v>1406.8449848024318</v>
      </c>
      <c r="M43" s="184">
        <v>246.7</v>
      </c>
      <c r="N43" s="162">
        <f t="shared" si="78"/>
        <v>279.32</v>
      </c>
      <c r="O43" s="187">
        <v>10.18</v>
      </c>
      <c r="P43" s="156">
        <f t="shared" si="79"/>
        <v>24.233791748526521</v>
      </c>
      <c r="Q43" s="185">
        <f t="shared" si="80"/>
        <v>1354.6689587426324</v>
      </c>
      <c r="S43" s="184">
        <v>254.3</v>
      </c>
      <c r="T43" s="162">
        <f t="shared" si="81"/>
        <v>279.39999999999998</v>
      </c>
      <c r="U43" s="187">
        <v>10.1</v>
      </c>
      <c r="V43" s="156">
        <f t="shared" si="82"/>
        <v>25.17821782178218</v>
      </c>
      <c r="W43" s="185">
        <f t="shared" si="83"/>
        <v>1407.4623762376239</v>
      </c>
      <c r="Y43" s="184">
        <v>252.6</v>
      </c>
      <c r="Z43" s="162">
        <f t="shared" si="84"/>
        <v>279.29000000000002</v>
      </c>
      <c r="AA43" s="187">
        <v>10.210000000000001</v>
      </c>
      <c r="AB43" s="156">
        <f t="shared" si="85"/>
        <v>24.740450538687558</v>
      </c>
      <c r="AC43" s="185">
        <f t="shared" si="86"/>
        <v>1382.9911851126344</v>
      </c>
      <c r="AE43" s="156">
        <v>255.6</v>
      </c>
      <c r="AF43" s="162">
        <f t="shared" si="87"/>
        <v>278.98</v>
      </c>
      <c r="AG43" s="163">
        <v>10.52</v>
      </c>
      <c r="AH43" s="156">
        <f t="shared" si="88"/>
        <v>24.29657794676806</v>
      </c>
      <c r="AI43" s="185">
        <f t="shared" si="89"/>
        <v>1358.1787072243346</v>
      </c>
      <c r="AK43" s="156">
        <v>251.2</v>
      </c>
      <c r="AL43" s="162">
        <f t="shared" si="90"/>
        <v>279.07</v>
      </c>
      <c r="AM43" s="163">
        <v>10.43</v>
      </c>
      <c r="AN43" s="156">
        <f t="shared" si="91"/>
        <v>24.084372003835092</v>
      </c>
      <c r="AO43" s="185">
        <f t="shared" si="92"/>
        <v>1346.3163950143817</v>
      </c>
      <c r="AQ43" s="156">
        <v>254.5</v>
      </c>
      <c r="AR43" s="162">
        <f t="shared" si="93"/>
        <v>278.38</v>
      </c>
      <c r="AS43" s="163">
        <v>11.12</v>
      </c>
      <c r="AT43" s="156">
        <f t="shared" si="94"/>
        <v>22.886690647482016</v>
      </c>
      <c r="AU43" s="185">
        <f t="shared" si="95"/>
        <v>1279.3660071942447</v>
      </c>
    </row>
    <row r="44" spans="1:47" s="160" customFormat="1" ht="12.75" x14ac:dyDescent="0.2">
      <c r="A44" s="184">
        <v>280.3</v>
      </c>
      <c r="B44" s="162">
        <f t="shared" si="72"/>
        <v>278.5</v>
      </c>
      <c r="C44" s="187">
        <v>11</v>
      </c>
      <c r="D44" s="156">
        <f t="shared" si="73"/>
        <v>25.481818181818184</v>
      </c>
      <c r="E44" s="185">
        <f t="shared" si="74"/>
        <v>1424.4336363636364</v>
      </c>
      <c r="F44" s="186"/>
      <c r="G44" s="184">
        <v>280.3</v>
      </c>
      <c r="H44" s="162">
        <f t="shared" si="75"/>
        <v>278.5</v>
      </c>
      <c r="I44" s="187">
        <v>11</v>
      </c>
      <c r="J44" s="156">
        <f t="shared" si="76"/>
        <v>25.481818181818184</v>
      </c>
      <c r="K44" s="185">
        <f t="shared" si="77"/>
        <v>1424.4336363636364</v>
      </c>
      <c r="M44" s="184">
        <v>284.8</v>
      </c>
      <c r="N44" s="162">
        <f t="shared" si="78"/>
        <v>278.11</v>
      </c>
      <c r="O44" s="187">
        <v>11.39</v>
      </c>
      <c r="P44" s="156">
        <f t="shared" si="79"/>
        <v>25.004389815627743</v>
      </c>
      <c r="Q44" s="185">
        <f t="shared" si="80"/>
        <v>1397.7453906935907</v>
      </c>
      <c r="S44" s="184">
        <v>276.39999999999998</v>
      </c>
      <c r="T44" s="162">
        <f t="shared" si="81"/>
        <v>278.51</v>
      </c>
      <c r="U44" s="187">
        <v>10.99</v>
      </c>
      <c r="V44" s="156">
        <f t="shared" si="82"/>
        <v>25.150136487716104</v>
      </c>
      <c r="W44" s="185">
        <f t="shared" si="83"/>
        <v>1405.8926296633301</v>
      </c>
      <c r="Y44" s="184">
        <v>276.7</v>
      </c>
      <c r="Z44" s="162">
        <f t="shared" si="84"/>
        <v>278.37</v>
      </c>
      <c r="AA44" s="187">
        <v>11.13</v>
      </c>
      <c r="AB44" s="156">
        <f t="shared" si="85"/>
        <v>24.860736747529199</v>
      </c>
      <c r="AC44" s="185">
        <f t="shared" si="86"/>
        <v>1389.7151841868822</v>
      </c>
      <c r="AE44" s="156">
        <v>278.3</v>
      </c>
      <c r="AF44" s="162">
        <f t="shared" si="87"/>
        <v>278.10000000000002</v>
      </c>
      <c r="AG44" s="163">
        <v>11.4</v>
      </c>
      <c r="AH44" s="156">
        <f t="shared" si="88"/>
        <v>24.412280701754387</v>
      </c>
      <c r="AI44" s="185">
        <f t="shared" si="89"/>
        <v>1364.6464912280701</v>
      </c>
      <c r="AK44" s="156">
        <v>261.8</v>
      </c>
      <c r="AL44" s="162">
        <f t="shared" si="90"/>
        <v>278.77</v>
      </c>
      <c r="AM44" s="163">
        <v>10.73</v>
      </c>
      <c r="AN44" s="156">
        <f t="shared" si="91"/>
        <v>24.398881640260949</v>
      </c>
      <c r="AO44" s="185">
        <f t="shared" si="92"/>
        <v>1363.897483690587</v>
      </c>
      <c r="AQ44" s="156">
        <v>277.2</v>
      </c>
      <c r="AR44" s="162">
        <f t="shared" si="93"/>
        <v>277.48</v>
      </c>
      <c r="AS44" s="163">
        <v>12.02</v>
      </c>
      <c r="AT44" s="156">
        <f t="shared" si="94"/>
        <v>23.061564059900167</v>
      </c>
      <c r="AU44" s="185">
        <f t="shared" si="95"/>
        <v>1289.1414309484194</v>
      </c>
    </row>
    <row r="45" spans="1:47" s="160" customFormat="1" ht="12.75" x14ac:dyDescent="0.2">
      <c r="A45" s="184">
        <v>303.10000000000002</v>
      </c>
      <c r="B45" s="162">
        <f t="shared" si="72"/>
        <v>277.64</v>
      </c>
      <c r="C45" s="187">
        <v>11.86</v>
      </c>
      <c r="D45" s="156">
        <f t="shared" ref="D45:D53" si="96">A45/C45</f>
        <v>25.556492411467119</v>
      </c>
      <c r="E45" s="185">
        <f t="shared" si="74"/>
        <v>1428.6079258010118</v>
      </c>
      <c r="F45" s="186"/>
      <c r="G45" s="184">
        <v>303.10000000000002</v>
      </c>
      <c r="H45" s="162">
        <f t="shared" si="75"/>
        <v>277.64</v>
      </c>
      <c r="I45" s="187">
        <v>11.86</v>
      </c>
      <c r="J45" s="156">
        <f t="shared" ref="J45:J53" si="97">G45/I45</f>
        <v>25.556492411467119</v>
      </c>
      <c r="K45" s="185">
        <f t="shared" si="77"/>
        <v>1428.6079258010118</v>
      </c>
      <c r="M45" s="184">
        <v>301.2</v>
      </c>
      <c r="N45" s="162">
        <f t="shared" si="78"/>
        <v>277.39</v>
      </c>
      <c r="O45" s="187">
        <v>12.11</v>
      </c>
      <c r="P45" s="156">
        <f t="shared" ref="P45:P53" si="98">M45/O45</f>
        <v>24.872006606110652</v>
      </c>
      <c r="Q45" s="185">
        <f t="shared" si="80"/>
        <v>1390.3451692815854</v>
      </c>
      <c r="S45" s="184">
        <v>299.10000000000002</v>
      </c>
      <c r="T45" s="162">
        <f t="shared" si="81"/>
        <v>277.62</v>
      </c>
      <c r="U45" s="187">
        <v>11.88</v>
      </c>
      <c r="V45" s="156">
        <f t="shared" ref="V45:V53" si="99">S45/U45</f>
        <v>25.176767676767678</v>
      </c>
      <c r="W45" s="185">
        <f t="shared" si="83"/>
        <v>1407.3813131313132</v>
      </c>
      <c r="Y45" s="184">
        <v>299.2</v>
      </c>
      <c r="Z45" s="162">
        <f t="shared" si="84"/>
        <v>277.47000000000003</v>
      </c>
      <c r="AA45" s="187">
        <v>12.03</v>
      </c>
      <c r="AB45" s="156">
        <f t="shared" si="85"/>
        <v>24.871155444721531</v>
      </c>
      <c r="AC45" s="185">
        <f t="shared" si="86"/>
        <v>1390.2975893599335</v>
      </c>
      <c r="AE45" s="156">
        <v>301.39999999999998</v>
      </c>
      <c r="AF45" s="162">
        <f t="shared" si="87"/>
        <v>277.17</v>
      </c>
      <c r="AG45" s="163">
        <v>12.33</v>
      </c>
      <c r="AH45" s="156">
        <f t="shared" ref="AH45:AH53" si="100">AE45/AG45</f>
        <v>24.444444444444443</v>
      </c>
      <c r="AI45" s="185">
        <f t="shared" si="89"/>
        <v>1366.4444444444443</v>
      </c>
      <c r="AK45" s="156">
        <v>306</v>
      </c>
      <c r="AL45" s="162">
        <f t="shared" si="90"/>
        <v>276.95999999999998</v>
      </c>
      <c r="AM45" s="163">
        <v>12.54</v>
      </c>
      <c r="AN45" s="156">
        <f t="shared" si="91"/>
        <v>24.401913875598087</v>
      </c>
      <c r="AO45" s="185">
        <f t="shared" si="92"/>
        <v>1364.0669856459331</v>
      </c>
      <c r="AQ45" s="156">
        <v>300.3</v>
      </c>
      <c r="AR45" s="162">
        <f t="shared" si="93"/>
        <v>276.66000000000003</v>
      </c>
      <c r="AS45" s="163">
        <v>12.84</v>
      </c>
      <c r="AT45" s="156">
        <f t="shared" ref="AT45:AT53" si="101">AQ45/AS45</f>
        <v>23.38785046728972</v>
      </c>
      <c r="AU45" s="185">
        <f t="shared" si="95"/>
        <v>1307.3808411214952</v>
      </c>
    </row>
    <row r="46" spans="1:47" s="160" customFormat="1" ht="12.75" x14ac:dyDescent="0.2">
      <c r="A46" s="184">
        <v>325.8</v>
      </c>
      <c r="B46" s="162">
        <f t="shared" ref="B46:B53" si="102">$D$2-C46</f>
        <v>276.77</v>
      </c>
      <c r="C46" s="187">
        <v>12.73</v>
      </c>
      <c r="D46" s="156">
        <f t="shared" si="96"/>
        <v>25.593087195600944</v>
      </c>
      <c r="E46" s="185">
        <f t="shared" ref="E46:E53" si="103">D46*55.9</f>
        <v>1430.6535742340927</v>
      </c>
      <c r="F46" s="186"/>
      <c r="G46" s="184">
        <v>325.8</v>
      </c>
      <c r="H46" s="162">
        <f t="shared" ref="H46:H53" si="104">$D$2-I46</f>
        <v>276.77</v>
      </c>
      <c r="I46" s="187">
        <v>12.73</v>
      </c>
      <c r="J46" s="156">
        <f t="shared" si="97"/>
        <v>25.593087195600944</v>
      </c>
      <c r="K46" s="185">
        <f t="shared" ref="K46:K53" si="105">J46*55.9</f>
        <v>1430.6535742340927</v>
      </c>
      <c r="M46" s="184">
        <v>331.7</v>
      </c>
      <c r="N46" s="162">
        <f t="shared" ref="N46:N53" si="106">$D$2-O46</f>
        <v>276.35000000000002</v>
      </c>
      <c r="O46" s="187">
        <v>13.15</v>
      </c>
      <c r="P46" s="156">
        <f t="shared" si="98"/>
        <v>25.224334600760454</v>
      </c>
      <c r="Q46" s="185">
        <f t="shared" ref="Q46:Q53" si="107">P46*55.9</f>
        <v>1410.0403041825093</v>
      </c>
      <c r="S46" s="184">
        <v>329.8</v>
      </c>
      <c r="T46" s="162">
        <f t="shared" ref="T46:T53" si="108">$D$2-U46</f>
        <v>276.51</v>
      </c>
      <c r="U46" s="187">
        <v>12.99</v>
      </c>
      <c r="V46" s="156">
        <f t="shared" si="99"/>
        <v>25.388760585065434</v>
      </c>
      <c r="W46" s="185">
        <f t="shared" ref="W46:W53" si="109">V46*55.9</f>
        <v>1419.2317167051576</v>
      </c>
      <c r="Y46" s="184">
        <v>321</v>
      </c>
      <c r="Z46" s="162">
        <f t="shared" ref="Z46:Z53" si="110">$D$2-AA46</f>
        <v>276.66000000000003</v>
      </c>
      <c r="AA46" s="187">
        <v>12.84</v>
      </c>
      <c r="AB46" s="156">
        <f t="shared" ref="AB46:AB53" si="111">Y46/AA46</f>
        <v>25</v>
      </c>
      <c r="AC46" s="185">
        <f t="shared" ref="AC46:AC53" si="112">AB46*55.9</f>
        <v>1397.5</v>
      </c>
      <c r="AE46" s="156">
        <v>322.2</v>
      </c>
      <c r="AF46" s="162">
        <f t="shared" ref="AF46:AF53" si="113">$D$2-AG46</f>
        <v>276.33999999999997</v>
      </c>
      <c r="AG46" s="163">
        <v>13.16</v>
      </c>
      <c r="AH46" s="156">
        <f t="shared" si="100"/>
        <v>24.483282674772035</v>
      </c>
      <c r="AI46" s="185">
        <f t="shared" ref="AI46:AI53" si="114">AH46*55.9</f>
        <v>1368.6155015197567</v>
      </c>
      <c r="AK46" s="156">
        <v>335</v>
      </c>
      <c r="AL46" s="162">
        <f t="shared" ref="AL46:AL53" si="115">$D$2-AM46</f>
        <v>275.91000000000003</v>
      </c>
      <c r="AM46" s="163">
        <v>13.59</v>
      </c>
      <c r="AN46" s="156">
        <f t="shared" ref="AN46:AN53" si="116">AK46/AM46</f>
        <v>24.650478292862399</v>
      </c>
      <c r="AO46" s="185">
        <f t="shared" ref="AO46:AO53" si="117">AN46*55.9</f>
        <v>1377.961736571008</v>
      </c>
      <c r="AQ46" s="156">
        <v>322.10000000000002</v>
      </c>
      <c r="AR46" s="162">
        <f t="shared" ref="AR46:AR53" si="118">$D$2-AS46</f>
        <v>275.77</v>
      </c>
      <c r="AS46" s="163">
        <v>13.73</v>
      </c>
      <c r="AT46" s="156">
        <f t="shared" si="101"/>
        <v>23.459577567370722</v>
      </c>
      <c r="AU46" s="185">
        <f t="shared" ref="AU46:AU53" si="119">AT46*55.9</f>
        <v>1311.3903860160233</v>
      </c>
    </row>
    <row r="47" spans="1:47" s="160" customFormat="1" ht="12.75" x14ac:dyDescent="0.2">
      <c r="A47" s="184">
        <v>348.1</v>
      </c>
      <c r="B47" s="162">
        <f t="shared" si="102"/>
        <v>275.89</v>
      </c>
      <c r="C47" s="187">
        <v>13.61</v>
      </c>
      <c r="D47" s="156">
        <f t="shared" si="96"/>
        <v>25.576781778104337</v>
      </c>
      <c r="E47" s="185">
        <f t="shared" si="103"/>
        <v>1429.7421013960325</v>
      </c>
      <c r="F47" s="186"/>
      <c r="G47" s="184">
        <v>348.1</v>
      </c>
      <c r="H47" s="162">
        <f t="shared" si="104"/>
        <v>275.89</v>
      </c>
      <c r="I47" s="187">
        <v>13.61</v>
      </c>
      <c r="J47" s="156">
        <f t="shared" si="97"/>
        <v>25.576781778104337</v>
      </c>
      <c r="K47" s="185">
        <f t="shared" si="105"/>
        <v>1429.7421013960325</v>
      </c>
      <c r="M47" s="184">
        <v>355.9</v>
      </c>
      <c r="N47" s="162">
        <f t="shared" si="106"/>
        <v>275.42</v>
      </c>
      <c r="O47" s="187">
        <v>14.08</v>
      </c>
      <c r="P47" s="156">
        <f t="shared" si="98"/>
        <v>25.276988636363633</v>
      </c>
      <c r="Q47" s="185">
        <f t="shared" si="107"/>
        <v>1412.983664772727</v>
      </c>
      <c r="S47" s="184">
        <v>354.2</v>
      </c>
      <c r="T47" s="162">
        <f t="shared" si="108"/>
        <v>275.60000000000002</v>
      </c>
      <c r="U47" s="187">
        <v>13.9</v>
      </c>
      <c r="V47" s="156">
        <f t="shared" si="99"/>
        <v>25.482014388489208</v>
      </c>
      <c r="W47" s="185">
        <f t="shared" si="109"/>
        <v>1424.4446043165467</v>
      </c>
      <c r="Y47" s="184">
        <v>353.8</v>
      </c>
      <c r="Z47" s="162">
        <f t="shared" si="110"/>
        <v>275.52999999999997</v>
      </c>
      <c r="AA47" s="187">
        <v>13.97</v>
      </c>
      <c r="AB47" s="156">
        <f t="shared" si="111"/>
        <v>25.325697924123119</v>
      </c>
      <c r="AC47" s="185">
        <f t="shared" si="112"/>
        <v>1415.7065139584822</v>
      </c>
      <c r="AE47" s="156">
        <v>355.4</v>
      </c>
      <c r="AF47" s="162">
        <f t="shared" si="113"/>
        <v>275.24</v>
      </c>
      <c r="AG47" s="163">
        <v>14.26</v>
      </c>
      <c r="AH47" s="156">
        <f t="shared" si="100"/>
        <v>24.922861150070126</v>
      </c>
      <c r="AI47" s="185">
        <f t="shared" si="114"/>
        <v>1393.1879382889201</v>
      </c>
      <c r="AK47" s="156">
        <v>351.4</v>
      </c>
      <c r="AL47" s="162">
        <f t="shared" si="115"/>
        <v>275.17</v>
      </c>
      <c r="AM47" s="163">
        <v>14.33</v>
      </c>
      <c r="AN47" s="156">
        <f t="shared" si="116"/>
        <v>24.521981856245638</v>
      </c>
      <c r="AO47" s="185">
        <f t="shared" si="117"/>
        <v>1370.778785764131</v>
      </c>
      <c r="AQ47" s="156">
        <v>354.8</v>
      </c>
      <c r="AR47" s="162">
        <f t="shared" si="118"/>
        <v>274.62</v>
      </c>
      <c r="AS47" s="163">
        <v>14.88</v>
      </c>
      <c r="AT47" s="156">
        <f t="shared" si="101"/>
        <v>23.844086021505376</v>
      </c>
      <c r="AU47" s="185">
        <f t="shared" si="119"/>
        <v>1332.8844086021504</v>
      </c>
    </row>
    <row r="48" spans="1:47" s="160" customFormat="1" ht="12.75" x14ac:dyDescent="0.2">
      <c r="A48" s="184">
        <v>380.7</v>
      </c>
      <c r="B48" s="162">
        <f t="shared" si="102"/>
        <v>274.81</v>
      </c>
      <c r="C48" s="187">
        <v>14.69</v>
      </c>
      <c r="D48" s="156">
        <f t="shared" si="96"/>
        <v>25.915588835942817</v>
      </c>
      <c r="E48" s="185">
        <f t="shared" si="103"/>
        <v>1448.6814159292035</v>
      </c>
      <c r="F48" s="186"/>
      <c r="G48" s="184">
        <v>380.7</v>
      </c>
      <c r="H48" s="162">
        <f t="shared" si="104"/>
        <v>274.81</v>
      </c>
      <c r="I48" s="187">
        <v>14.69</v>
      </c>
      <c r="J48" s="156">
        <f t="shared" si="97"/>
        <v>25.915588835942817</v>
      </c>
      <c r="K48" s="185">
        <f t="shared" si="105"/>
        <v>1448.6814159292035</v>
      </c>
      <c r="M48" s="184">
        <v>377.9</v>
      </c>
      <c r="N48" s="162">
        <f t="shared" si="106"/>
        <v>274.57</v>
      </c>
      <c r="O48" s="187">
        <v>14.93</v>
      </c>
      <c r="P48" s="156">
        <f t="shared" si="98"/>
        <v>25.311453449430676</v>
      </c>
      <c r="Q48" s="185">
        <f t="shared" si="107"/>
        <v>1414.9102478231748</v>
      </c>
      <c r="S48" s="184">
        <v>376.7</v>
      </c>
      <c r="T48" s="162">
        <f t="shared" si="108"/>
        <v>274.74</v>
      </c>
      <c r="U48" s="187">
        <v>14.76</v>
      </c>
      <c r="V48" s="156">
        <f t="shared" si="99"/>
        <v>25.521680216802167</v>
      </c>
      <c r="W48" s="185">
        <f t="shared" si="109"/>
        <v>1426.6619241192411</v>
      </c>
      <c r="Y48" s="184">
        <v>377</v>
      </c>
      <c r="Z48" s="162">
        <f t="shared" si="110"/>
        <v>274.69</v>
      </c>
      <c r="AA48" s="187">
        <v>14.81</v>
      </c>
      <c r="AB48" s="156">
        <f t="shared" si="111"/>
        <v>25.455773126266035</v>
      </c>
      <c r="AC48" s="185">
        <f t="shared" si="112"/>
        <v>1422.9777177582714</v>
      </c>
      <c r="AE48" s="156">
        <v>365.1</v>
      </c>
      <c r="AF48" s="162">
        <f t="shared" si="113"/>
        <v>274.67</v>
      </c>
      <c r="AG48" s="163">
        <v>14.83</v>
      </c>
      <c r="AH48" s="156">
        <f t="shared" si="100"/>
        <v>24.619015509103171</v>
      </c>
      <c r="AI48" s="185">
        <f t="shared" si="114"/>
        <v>1376.2029669588671</v>
      </c>
      <c r="AK48" s="156">
        <v>382.5</v>
      </c>
      <c r="AL48" s="162">
        <f t="shared" si="115"/>
        <v>274.08</v>
      </c>
      <c r="AM48" s="163">
        <v>15.42</v>
      </c>
      <c r="AN48" s="156">
        <f t="shared" si="116"/>
        <v>24.805447470817121</v>
      </c>
      <c r="AO48" s="185">
        <f t="shared" si="117"/>
        <v>1386.6245136186772</v>
      </c>
      <c r="AQ48" s="156">
        <v>376.5</v>
      </c>
      <c r="AR48" s="162">
        <f t="shared" si="118"/>
        <v>273.79000000000002</v>
      </c>
      <c r="AS48" s="163">
        <v>15.71</v>
      </c>
      <c r="AT48" s="156">
        <f t="shared" si="101"/>
        <v>23.965626989178865</v>
      </c>
      <c r="AU48" s="185">
        <f t="shared" si="119"/>
        <v>1339.6785486950985</v>
      </c>
    </row>
    <row r="49" spans="1:48" s="160" customFormat="1" ht="12.75" x14ac:dyDescent="0.2">
      <c r="A49" s="184">
        <v>403.4</v>
      </c>
      <c r="B49" s="162">
        <f t="shared" si="102"/>
        <v>273.93</v>
      </c>
      <c r="C49" s="187">
        <v>15.57</v>
      </c>
      <c r="D49" s="156">
        <f t="shared" si="96"/>
        <v>25.908798972382787</v>
      </c>
      <c r="E49" s="185">
        <f t="shared" si="103"/>
        <v>1448.3018625561976</v>
      </c>
      <c r="F49" s="186"/>
      <c r="G49" s="184">
        <v>403.4</v>
      </c>
      <c r="H49" s="162">
        <f t="shared" si="104"/>
        <v>273.93</v>
      </c>
      <c r="I49" s="187">
        <v>15.57</v>
      </c>
      <c r="J49" s="156">
        <f t="shared" si="97"/>
        <v>25.908798972382787</v>
      </c>
      <c r="K49" s="185">
        <f t="shared" si="105"/>
        <v>1448.3018625561976</v>
      </c>
      <c r="M49" s="184">
        <v>401.3</v>
      </c>
      <c r="N49" s="162">
        <f t="shared" si="106"/>
        <v>273.74</v>
      </c>
      <c r="O49" s="187">
        <v>15.76</v>
      </c>
      <c r="P49" s="156">
        <f t="shared" si="98"/>
        <v>25.463197969543149</v>
      </c>
      <c r="Q49" s="185">
        <f t="shared" si="107"/>
        <v>1423.3927664974619</v>
      </c>
      <c r="S49" s="184">
        <v>399.8</v>
      </c>
      <c r="T49" s="162">
        <f t="shared" si="108"/>
        <v>273.89</v>
      </c>
      <c r="U49" s="187">
        <v>15.61</v>
      </c>
      <c r="V49" s="156">
        <f t="shared" si="99"/>
        <v>25.611787315823193</v>
      </c>
      <c r="W49" s="185">
        <f t="shared" si="109"/>
        <v>1431.6989109545164</v>
      </c>
      <c r="Y49" s="184">
        <v>398.8</v>
      </c>
      <c r="Z49" s="162">
        <f t="shared" si="110"/>
        <v>273.85000000000002</v>
      </c>
      <c r="AA49" s="187">
        <v>15.65</v>
      </c>
      <c r="AB49" s="156">
        <f t="shared" si="111"/>
        <v>25.482428115015974</v>
      </c>
      <c r="AC49" s="185">
        <f t="shared" si="112"/>
        <v>1424.467731629393</v>
      </c>
      <c r="AE49" s="156">
        <v>400.7</v>
      </c>
      <c r="AF49" s="162">
        <f t="shared" si="113"/>
        <v>273.49</v>
      </c>
      <c r="AG49" s="163">
        <v>16.010000000000002</v>
      </c>
      <c r="AH49" s="156">
        <f t="shared" si="100"/>
        <v>25.028107432854462</v>
      </c>
      <c r="AI49" s="185">
        <f t="shared" si="114"/>
        <v>1399.0712054965643</v>
      </c>
      <c r="AK49" s="156">
        <v>406.2</v>
      </c>
      <c r="AL49" s="162">
        <f t="shared" si="115"/>
        <v>273.20999999999998</v>
      </c>
      <c r="AM49" s="163">
        <v>16.29</v>
      </c>
      <c r="AN49" s="156">
        <f t="shared" si="116"/>
        <v>24.935543278084715</v>
      </c>
      <c r="AO49" s="185">
        <f t="shared" si="117"/>
        <v>1393.8968692449355</v>
      </c>
      <c r="AQ49" s="156">
        <v>400.9</v>
      </c>
      <c r="AR49" s="162">
        <f t="shared" si="118"/>
        <v>272.94</v>
      </c>
      <c r="AS49" s="163">
        <v>16.559999999999999</v>
      </c>
      <c r="AT49" s="156">
        <f t="shared" si="101"/>
        <v>24.208937198067634</v>
      </c>
      <c r="AU49" s="185">
        <f t="shared" si="119"/>
        <v>1353.2795893719808</v>
      </c>
    </row>
    <row r="50" spans="1:48" s="160" customFormat="1" ht="12.75" x14ac:dyDescent="0.2">
      <c r="A50" s="184">
        <v>426.2</v>
      </c>
      <c r="B50" s="162">
        <f t="shared" si="102"/>
        <v>273.10000000000002</v>
      </c>
      <c r="C50" s="187">
        <v>16.399999999999999</v>
      </c>
      <c r="D50" s="156">
        <f t="shared" si="96"/>
        <v>25.987804878048781</v>
      </c>
      <c r="E50" s="185">
        <f t="shared" si="103"/>
        <v>1452.7182926829269</v>
      </c>
      <c r="F50" s="186"/>
      <c r="G50" s="184">
        <v>426.2</v>
      </c>
      <c r="H50" s="162">
        <f t="shared" si="104"/>
        <v>273.10000000000002</v>
      </c>
      <c r="I50" s="187">
        <v>16.399999999999999</v>
      </c>
      <c r="J50" s="156">
        <f t="shared" si="97"/>
        <v>25.987804878048781</v>
      </c>
      <c r="K50" s="185">
        <f t="shared" si="105"/>
        <v>1452.7182926829269</v>
      </c>
      <c r="M50" s="184">
        <v>421.6</v>
      </c>
      <c r="N50" s="162">
        <f t="shared" si="106"/>
        <v>272.95</v>
      </c>
      <c r="O50" s="187">
        <v>16.55</v>
      </c>
      <c r="P50" s="156">
        <f t="shared" si="98"/>
        <v>25.474320241691842</v>
      </c>
      <c r="Q50" s="185">
        <f t="shared" si="107"/>
        <v>1424.0145015105738</v>
      </c>
      <c r="S50" s="184">
        <v>421.1</v>
      </c>
      <c r="T50" s="162">
        <f t="shared" si="108"/>
        <v>273.06</v>
      </c>
      <c r="U50" s="187">
        <v>16.440000000000001</v>
      </c>
      <c r="V50" s="156">
        <f t="shared" si="99"/>
        <v>25.614355231143552</v>
      </c>
      <c r="W50" s="185">
        <f t="shared" si="109"/>
        <v>1431.8424574209246</v>
      </c>
      <c r="Y50" s="184">
        <v>421.8</v>
      </c>
      <c r="Z50" s="162">
        <f t="shared" si="110"/>
        <v>273.52</v>
      </c>
      <c r="AA50" s="187">
        <v>15.98</v>
      </c>
      <c r="AB50" s="156">
        <f t="shared" si="111"/>
        <v>26.395494367959952</v>
      </c>
      <c r="AC50" s="185">
        <f t="shared" si="112"/>
        <v>1475.5081351689612</v>
      </c>
      <c r="AE50" s="156">
        <v>436.2</v>
      </c>
      <c r="AF50" s="162">
        <f t="shared" si="113"/>
        <v>272.39</v>
      </c>
      <c r="AG50" s="163">
        <v>17.11</v>
      </c>
      <c r="AH50" s="156">
        <f t="shared" si="100"/>
        <v>25.493863237872588</v>
      </c>
      <c r="AI50" s="185">
        <f t="shared" si="114"/>
        <v>1425.1069549970778</v>
      </c>
      <c r="AK50" s="156">
        <v>429.7</v>
      </c>
      <c r="AL50" s="162">
        <f t="shared" si="115"/>
        <v>272.33999999999997</v>
      </c>
      <c r="AM50" s="163">
        <v>17.16</v>
      </c>
      <c r="AN50" s="156">
        <f t="shared" si="116"/>
        <v>25.040792540792541</v>
      </c>
      <c r="AO50" s="185">
        <f t="shared" si="117"/>
        <v>1399.780303030303</v>
      </c>
      <c r="AQ50" s="156">
        <v>422.5</v>
      </c>
      <c r="AR50" s="162">
        <f t="shared" si="118"/>
        <v>272.17</v>
      </c>
      <c r="AS50" s="163">
        <v>17.329999999999998</v>
      </c>
      <c r="AT50" s="156">
        <f t="shared" si="101"/>
        <v>24.379688401615699</v>
      </c>
      <c r="AU50" s="185">
        <f t="shared" si="119"/>
        <v>1362.8245816503174</v>
      </c>
    </row>
    <row r="51" spans="1:48" s="160" customFormat="1" ht="12.75" x14ac:dyDescent="0.2">
      <c r="A51" s="184">
        <v>449.1</v>
      </c>
      <c r="B51" s="162">
        <f t="shared" si="102"/>
        <v>272.27</v>
      </c>
      <c r="C51" s="187">
        <v>17.23</v>
      </c>
      <c r="D51" s="156">
        <f t="shared" si="96"/>
        <v>26.065002901915264</v>
      </c>
      <c r="E51" s="185">
        <f t="shared" si="103"/>
        <v>1457.0336622170632</v>
      </c>
      <c r="F51" s="186"/>
      <c r="G51" s="184">
        <v>449.1</v>
      </c>
      <c r="H51" s="162">
        <f t="shared" si="104"/>
        <v>272.27</v>
      </c>
      <c r="I51" s="187">
        <v>17.23</v>
      </c>
      <c r="J51" s="156">
        <f t="shared" si="97"/>
        <v>26.065002901915264</v>
      </c>
      <c r="K51" s="185">
        <f t="shared" si="105"/>
        <v>1457.0336622170632</v>
      </c>
      <c r="M51" s="184">
        <v>444.2</v>
      </c>
      <c r="N51" s="162">
        <f t="shared" si="106"/>
        <v>272.16000000000003</v>
      </c>
      <c r="O51" s="187">
        <v>17.34</v>
      </c>
      <c r="P51" s="156">
        <f t="shared" si="98"/>
        <v>25.617070357554788</v>
      </c>
      <c r="Q51" s="185">
        <f t="shared" si="107"/>
        <v>1431.9942329873127</v>
      </c>
      <c r="S51" s="184">
        <v>454.7</v>
      </c>
      <c r="T51" s="162">
        <f t="shared" si="108"/>
        <v>272.01</v>
      </c>
      <c r="U51" s="187">
        <v>17.489999999999998</v>
      </c>
      <c r="V51" s="156">
        <f t="shared" si="99"/>
        <v>25.997712978845055</v>
      </c>
      <c r="W51" s="185">
        <f t="shared" si="109"/>
        <v>1453.2721555174385</v>
      </c>
      <c r="Y51" s="184">
        <v>441.1</v>
      </c>
      <c r="Z51" s="162">
        <f t="shared" si="110"/>
        <v>272.27999999999997</v>
      </c>
      <c r="AA51" s="187">
        <v>17.22</v>
      </c>
      <c r="AB51" s="156">
        <f t="shared" si="111"/>
        <v>25.61556329849013</v>
      </c>
      <c r="AC51" s="185">
        <f t="shared" si="112"/>
        <v>1431.9099883855984</v>
      </c>
      <c r="AE51" s="156">
        <v>456.4</v>
      </c>
      <c r="AF51" s="162">
        <f t="shared" si="113"/>
        <v>271.62</v>
      </c>
      <c r="AG51" s="163">
        <v>17.88</v>
      </c>
      <c r="AH51" s="156">
        <f t="shared" si="100"/>
        <v>25.52572706935123</v>
      </c>
      <c r="AI51" s="185">
        <f t="shared" si="114"/>
        <v>1426.8881431767338</v>
      </c>
      <c r="AK51" s="156">
        <v>451.8</v>
      </c>
      <c r="AL51" s="162">
        <f t="shared" si="115"/>
        <v>271.5</v>
      </c>
      <c r="AM51" s="163">
        <v>18</v>
      </c>
      <c r="AN51" s="156">
        <f t="shared" si="116"/>
        <v>25.1</v>
      </c>
      <c r="AO51" s="185">
        <f t="shared" si="117"/>
        <v>1403.0900000000001</v>
      </c>
      <c r="AQ51" s="156">
        <v>455</v>
      </c>
      <c r="AR51" s="162">
        <f t="shared" si="118"/>
        <v>271.17</v>
      </c>
      <c r="AS51" s="163">
        <v>18.329999999999998</v>
      </c>
      <c r="AT51" s="156">
        <f t="shared" si="101"/>
        <v>24.822695035460995</v>
      </c>
      <c r="AU51" s="185">
        <f t="shared" si="119"/>
        <v>1387.5886524822697</v>
      </c>
    </row>
    <row r="52" spans="1:48" s="160" customFormat="1" ht="12.75" x14ac:dyDescent="0.2">
      <c r="A52" s="184">
        <v>470.5</v>
      </c>
      <c r="B52" s="162">
        <f t="shared" si="102"/>
        <v>271.62</v>
      </c>
      <c r="C52" s="187">
        <v>17.88</v>
      </c>
      <c r="D52" s="156">
        <f t="shared" si="96"/>
        <v>26.314317673378078</v>
      </c>
      <c r="E52" s="185">
        <f t="shared" si="103"/>
        <v>1470.9703579418344</v>
      </c>
      <c r="F52" s="186"/>
      <c r="G52" s="184">
        <v>470.5</v>
      </c>
      <c r="H52" s="162">
        <f t="shared" si="104"/>
        <v>271.62</v>
      </c>
      <c r="I52" s="187">
        <v>17.88</v>
      </c>
      <c r="J52" s="156">
        <f t="shared" si="97"/>
        <v>26.314317673378078</v>
      </c>
      <c r="K52" s="185">
        <f t="shared" si="105"/>
        <v>1470.9703579418344</v>
      </c>
      <c r="M52" s="184">
        <v>460.5</v>
      </c>
      <c r="N52" s="162">
        <f t="shared" si="106"/>
        <v>271.77999999999997</v>
      </c>
      <c r="O52" s="187">
        <v>17.72</v>
      </c>
      <c r="P52" s="156">
        <f t="shared" si="98"/>
        <v>25.987584650112868</v>
      </c>
      <c r="Q52" s="185">
        <f t="shared" si="107"/>
        <v>1452.7059819413093</v>
      </c>
      <c r="S52" s="184">
        <v>475.2</v>
      </c>
      <c r="T52" s="162">
        <f t="shared" si="108"/>
        <v>271.14999999999998</v>
      </c>
      <c r="U52" s="187">
        <v>18.350000000000001</v>
      </c>
      <c r="V52" s="156">
        <f t="shared" si="99"/>
        <v>25.896457765667574</v>
      </c>
      <c r="W52" s="185">
        <f t="shared" si="109"/>
        <v>1447.6119891008173</v>
      </c>
      <c r="Y52" s="184">
        <v>476.8</v>
      </c>
      <c r="Z52" s="162">
        <f t="shared" si="110"/>
        <v>271.12</v>
      </c>
      <c r="AA52" s="187">
        <v>18.38</v>
      </c>
      <c r="AB52" s="156">
        <f t="shared" si="111"/>
        <v>25.941240478781285</v>
      </c>
      <c r="AC52" s="185">
        <f t="shared" si="112"/>
        <v>1450.1153427638737</v>
      </c>
      <c r="AE52" s="156">
        <v>477.3</v>
      </c>
      <c r="AF52" s="162">
        <f t="shared" si="113"/>
        <v>270.95</v>
      </c>
      <c r="AG52" s="163">
        <v>18.55</v>
      </c>
      <c r="AH52" s="156">
        <f t="shared" si="100"/>
        <v>25.730458221024257</v>
      </c>
      <c r="AI52" s="185">
        <f t="shared" si="114"/>
        <v>1438.332614555256</v>
      </c>
      <c r="AK52" s="156">
        <v>461.2</v>
      </c>
      <c r="AL52" s="162">
        <f t="shared" si="115"/>
        <v>271.31</v>
      </c>
      <c r="AM52" s="163">
        <v>18.190000000000001</v>
      </c>
      <c r="AN52" s="156">
        <f t="shared" si="116"/>
        <v>25.354590434304562</v>
      </c>
      <c r="AO52" s="185">
        <f t="shared" si="117"/>
        <v>1417.3216052776249</v>
      </c>
      <c r="AQ52" s="156">
        <v>478</v>
      </c>
      <c r="AR52" s="162">
        <f t="shared" si="118"/>
        <v>270.35000000000002</v>
      </c>
      <c r="AS52" s="163">
        <v>19.149999999999999</v>
      </c>
      <c r="AT52" s="156">
        <f t="shared" si="101"/>
        <v>24.960835509138384</v>
      </c>
      <c r="AU52" s="185">
        <f t="shared" si="119"/>
        <v>1395.3107049608357</v>
      </c>
    </row>
    <row r="53" spans="1:48" s="160" customFormat="1" ht="12.75" x14ac:dyDescent="0.2">
      <c r="A53" s="161">
        <v>485.2</v>
      </c>
      <c r="B53" s="159">
        <f t="shared" si="102"/>
        <v>271.32</v>
      </c>
      <c r="C53" s="155">
        <v>18.18</v>
      </c>
      <c r="D53" s="188">
        <f t="shared" si="96"/>
        <v>26.688668866886687</v>
      </c>
      <c r="E53" s="189">
        <f t="shared" si="103"/>
        <v>1491.8965896589657</v>
      </c>
      <c r="F53" s="186"/>
      <c r="G53" s="161">
        <v>485.2</v>
      </c>
      <c r="H53" s="159">
        <f t="shared" si="104"/>
        <v>271.32</v>
      </c>
      <c r="I53" s="155">
        <v>18.18</v>
      </c>
      <c r="J53" s="188">
        <f t="shared" si="97"/>
        <v>26.688668866886687</v>
      </c>
      <c r="K53" s="189">
        <f t="shared" si="105"/>
        <v>1491.8965896589657</v>
      </c>
      <c r="M53" s="161">
        <v>486.4</v>
      </c>
      <c r="N53" s="159">
        <f t="shared" si="106"/>
        <v>270.94</v>
      </c>
      <c r="O53" s="155">
        <v>18.559999999999999</v>
      </c>
      <c r="P53" s="188">
        <f t="shared" si="98"/>
        <v>26.206896551724139</v>
      </c>
      <c r="Q53" s="189">
        <f t="shared" si="107"/>
        <v>1464.9655172413793</v>
      </c>
      <c r="S53" s="161">
        <v>500.1</v>
      </c>
      <c r="T53" s="159">
        <f t="shared" si="108"/>
        <v>270.29000000000002</v>
      </c>
      <c r="U53" s="155">
        <v>19.21</v>
      </c>
      <c r="V53" s="188">
        <f t="shared" si="99"/>
        <v>26.033315981259761</v>
      </c>
      <c r="W53" s="189">
        <f t="shared" si="109"/>
        <v>1455.2623633524206</v>
      </c>
      <c r="Y53" s="161">
        <v>499.4</v>
      </c>
      <c r="Z53" s="159">
        <f t="shared" si="110"/>
        <v>270.39</v>
      </c>
      <c r="AA53" s="155">
        <v>19.11</v>
      </c>
      <c r="AB53" s="188">
        <f t="shared" si="111"/>
        <v>26.132914704343275</v>
      </c>
      <c r="AC53" s="189">
        <f t="shared" si="112"/>
        <v>1460.8299319727889</v>
      </c>
      <c r="AE53" s="188">
        <v>502.2</v>
      </c>
      <c r="AF53" s="159">
        <f t="shared" si="113"/>
        <v>270.14999999999998</v>
      </c>
      <c r="AG53" s="190">
        <v>19.350000000000001</v>
      </c>
      <c r="AH53" s="188">
        <f t="shared" si="100"/>
        <v>25.95348837209302</v>
      </c>
      <c r="AI53" s="189">
        <f t="shared" si="114"/>
        <v>1450.7999999999997</v>
      </c>
      <c r="AK53" s="188">
        <v>487.4</v>
      </c>
      <c r="AL53" s="159">
        <f t="shared" si="115"/>
        <v>270.35000000000002</v>
      </c>
      <c r="AM53" s="190">
        <v>19.149999999999999</v>
      </c>
      <c r="AN53" s="188">
        <f t="shared" si="116"/>
        <v>25.451697127937337</v>
      </c>
      <c r="AO53" s="189">
        <f t="shared" si="117"/>
        <v>1422.7498694516971</v>
      </c>
      <c r="AQ53" s="188">
        <v>501.2</v>
      </c>
      <c r="AR53" s="159">
        <f t="shared" si="118"/>
        <v>269.36</v>
      </c>
      <c r="AS53" s="190">
        <v>20.14</v>
      </c>
      <c r="AT53" s="188">
        <f t="shared" si="101"/>
        <v>24.885799404170804</v>
      </c>
      <c r="AU53" s="189">
        <f t="shared" si="119"/>
        <v>1391.1161866931479</v>
      </c>
    </row>
    <row r="54" spans="1:48" s="160" customFormat="1" ht="12.75" x14ac:dyDescent="0.2">
      <c r="D54" s="191">
        <f>TRIMMEAN(D33:D53,0.4)</f>
        <v>25.304883105125519</v>
      </c>
      <c r="E54" s="192">
        <f>TRIMMEAN(E33:E53,0.4)</f>
        <v>1414.5429655765161</v>
      </c>
      <c r="F54" s="192"/>
      <c r="J54" s="191">
        <f>TRIMMEAN(J33:J53,0.4)</f>
        <v>25.302217754743133</v>
      </c>
      <c r="K54" s="192">
        <f>TRIMMEAN(K33:K53,0.4)</f>
        <v>1414.3939724901406</v>
      </c>
      <c r="P54" s="191">
        <f>TRIMMEAN(P33:P53,0.4)</f>
        <v>25.101874198896226</v>
      </c>
      <c r="Q54" s="192">
        <f>TRIMMEAN(Q33:Q53,0.4)</f>
        <v>1403.1947677182993</v>
      </c>
      <c r="V54" s="191">
        <f>TRIMMEAN(V33:V53,0.4)</f>
        <v>25.031863481812426</v>
      </c>
      <c r="W54" s="192">
        <f>TRIMMEAN(W33:W53,0.4)</f>
        <v>1399.2811686333143</v>
      </c>
      <c r="AB54" s="191">
        <f>TRIMMEAN(AB34:AB53,0.4)</f>
        <v>24.99539077600215</v>
      </c>
      <c r="AC54" s="192">
        <f>TRIMMEAN(AC34:AC53,0.4)</f>
        <v>1397.2423443785203</v>
      </c>
      <c r="AH54" s="191">
        <f>TRIMMEAN(AH33:AH53,0.4)</f>
        <v>24.712212867701989</v>
      </c>
      <c r="AI54" s="192">
        <f>TRIMMEAN(AI33:AI53,0.4)</f>
        <v>1381.4126993045413</v>
      </c>
      <c r="AN54" s="191">
        <f>TRIMMEAN(AN33:AN53,0.4)</f>
        <v>24.552095248901757</v>
      </c>
      <c r="AO54" s="192">
        <f>TRIMMEAN(AO33:AO53,0.4)</f>
        <v>1372.4621244136081</v>
      </c>
      <c r="AT54" s="191">
        <f>TRIMMEAN(AT33:AT53,0.4)</f>
        <v>22.341743616868772</v>
      </c>
      <c r="AU54" s="192">
        <f>TRIMMEAN(AU33:AU53,0.4)</f>
        <v>1248.9034681829642</v>
      </c>
    </row>
    <row r="55" spans="1:48" x14ac:dyDescent="0.25">
      <c r="A55" s="104"/>
      <c r="B55" s="104"/>
      <c r="C55" s="105"/>
      <c r="E55" s="103"/>
      <c r="F55" s="103"/>
      <c r="G55" s="103"/>
      <c r="H55" s="103"/>
      <c r="I55" s="103"/>
      <c r="J55" s="103"/>
      <c r="K55" s="103"/>
      <c r="M55" s="104"/>
      <c r="N55" s="104"/>
      <c r="O55" s="105"/>
      <c r="Q55" s="103"/>
      <c r="Y55" s="104"/>
      <c r="Z55" s="104"/>
      <c r="AA55" s="105"/>
      <c r="AC55" s="103"/>
      <c r="AO55" s="103"/>
    </row>
    <row r="56" spans="1:48" x14ac:dyDescent="0.25">
      <c r="A56" s="98" t="s">
        <v>17</v>
      </c>
      <c r="B56" s="109" t="s">
        <v>24</v>
      </c>
      <c r="D56" s="98" t="s">
        <v>16</v>
      </c>
      <c r="E56" s="109" t="s">
        <v>3</v>
      </c>
      <c r="F56" s="96"/>
      <c r="G56" s="98" t="s">
        <v>17</v>
      </c>
      <c r="H56" s="109" t="s">
        <v>24</v>
      </c>
      <c r="J56" s="98" t="s">
        <v>16</v>
      </c>
      <c r="K56" s="117" t="s">
        <v>53</v>
      </c>
      <c r="M56" s="98" t="s">
        <v>17</v>
      </c>
      <c r="N56" s="109" t="s">
        <v>24</v>
      </c>
      <c r="P56" s="98" t="s">
        <v>16</v>
      </c>
      <c r="Q56" s="117" t="s">
        <v>54</v>
      </c>
      <c r="S56" s="98" t="s">
        <v>17</v>
      </c>
      <c r="T56" s="109" t="s">
        <v>24</v>
      </c>
      <c r="V56" s="98" t="s">
        <v>16</v>
      </c>
      <c r="W56" s="117" t="s">
        <v>55</v>
      </c>
      <c r="Y56" s="98" t="s">
        <v>17</v>
      </c>
      <c r="Z56" s="109" t="s">
        <v>24</v>
      </c>
      <c r="AB56" s="98" t="s">
        <v>16</v>
      </c>
      <c r="AC56" s="117" t="s">
        <v>56</v>
      </c>
      <c r="AE56" s="98" t="s">
        <v>17</v>
      </c>
      <c r="AF56" s="109" t="s">
        <v>24</v>
      </c>
      <c r="AH56" s="98" t="s">
        <v>16</v>
      </c>
      <c r="AI56" s="117" t="s">
        <v>57</v>
      </c>
      <c r="AK56" s="98" t="s">
        <v>17</v>
      </c>
      <c r="AL56" s="109" t="s">
        <v>24</v>
      </c>
      <c r="AN56" s="98" t="s">
        <v>16</v>
      </c>
      <c r="AO56" s="117" t="s">
        <v>58</v>
      </c>
      <c r="AQ56" s="98" t="s">
        <v>17</v>
      </c>
      <c r="AR56" s="109" t="s">
        <v>24</v>
      </c>
      <c r="AT56" s="98" t="s">
        <v>16</v>
      </c>
      <c r="AU56" s="117" t="s">
        <v>59</v>
      </c>
    </row>
    <row r="57" spans="1:48" x14ac:dyDescent="0.25">
      <c r="A57" s="98" t="s">
        <v>19</v>
      </c>
      <c r="B57" s="97" t="s">
        <v>20</v>
      </c>
      <c r="C57" s="98" t="s">
        <v>21</v>
      </c>
      <c r="D57" s="152" t="s">
        <v>45</v>
      </c>
      <c r="E57" s="152"/>
      <c r="F57" s="99"/>
      <c r="G57" s="98" t="s">
        <v>19</v>
      </c>
      <c r="H57" s="97" t="s">
        <v>20</v>
      </c>
      <c r="I57" s="98" t="s">
        <v>21</v>
      </c>
      <c r="J57" s="152" t="s">
        <v>45</v>
      </c>
      <c r="K57" s="152"/>
      <c r="L57" s="100"/>
      <c r="M57" s="98" t="s">
        <v>19</v>
      </c>
      <c r="N57" s="97" t="s">
        <v>20</v>
      </c>
      <c r="O57" s="98" t="s">
        <v>21</v>
      </c>
      <c r="P57" s="152" t="s">
        <v>45</v>
      </c>
      <c r="Q57" s="152"/>
      <c r="R57" s="100"/>
      <c r="S57" s="98" t="s">
        <v>19</v>
      </c>
      <c r="T57" s="97" t="s">
        <v>20</v>
      </c>
      <c r="U57" s="98" t="s">
        <v>21</v>
      </c>
      <c r="V57" s="152" t="s">
        <v>45</v>
      </c>
      <c r="W57" s="152"/>
      <c r="X57" s="100"/>
      <c r="Y57" s="98" t="s">
        <v>19</v>
      </c>
      <c r="Z57" s="97" t="s">
        <v>20</v>
      </c>
      <c r="AA57" s="98" t="s">
        <v>21</v>
      </c>
      <c r="AB57" s="152" t="s">
        <v>45</v>
      </c>
      <c r="AC57" s="152"/>
      <c r="AD57" s="100"/>
      <c r="AE57" s="98" t="s">
        <v>19</v>
      </c>
      <c r="AF57" s="97" t="s">
        <v>20</v>
      </c>
      <c r="AG57" s="98" t="s">
        <v>21</v>
      </c>
      <c r="AH57" s="152" t="s">
        <v>45</v>
      </c>
      <c r="AI57" s="152"/>
      <c r="AJ57" s="100"/>
      <c r="AK57" s="98" t="s">
        <v>19</v>
      </c>
      <c r="AL57" s="97" t="s">
        <v>20</v>
      </c>
      <c r="AM57" s="98" t="s">
        <v>21</v>
      </c>
      <c r="AN57" s="152" t="s">
        <v>45</v>
      </c>
      <c r="AO57" s="152"/>
      <c r="AP57" s="100"/>
      <c r="AQ57" s="98" t="s">
        <v>19</v>
      </c>
      <c r="AR57" s="97" t="s">
        <v>20</v>
      </c>
      <c r="AS57" s="98" t="s">
        <v>21</v>
      </c>
      <c r="AT57" s="152" t="s">
        <v>45</v>
      </c>
      <c r="AU57" s="152"/>
      <c r="AV57" s="100"/>
    </row>
    <row r="58" spans="1:48" ht="17.25" x14ac:dyDescent="0.25">
      <c r="A58" s="102" t="s">
        <v>46</v>
      </c>
      <c r="B58" s="101" t="s">
        <v>43</v>
      </c>
      <c r="C58" s="102" t="s">
        <v>43</v>
      </c>
      <c r="D58" s="102" t="s">
        <v>47</v>
      </c>
      <c r="E58" s="102" t="s">
        <v>48</v>
      </c>
      <c r="F58" s="99"/>
      <c r="G58" s="102" t="s">
        <v>46</v>
      </c>
      <c r="H58" s="101" t="s">
        <v>43</v>
      </c>
      <c r="I58" s="102" t="s">
        <v>43</v>
      </c>
      <c r="J58" s="102" t="s">
        <v>47</v>
      </c>
      <c r="K58" s="102" t="s">
        <v>48</v>
      </c>
      <c r="L58" s="100"/>
      <c r="M58" s="102" t="s">
        <v>46</v>
      </c>
      <c r="N58" s="101" t="s">
        <v>43</v>
      </c>
      <c r="O58" s="102" t="s">
        <v>43</v>
      </c>
      <c r="P58" s="102" t="s">
        <v>47</v>
      </c>
      <c r="Q58" s="102" t="s">
        <v>48</v>
      </c>
      <c r="R58" s="100"/>
      <c r="S58" s="102" t="s">
        <v>46</v>
      </c>
      <c r="T58" s="101" t="s">
        <v>43</v>
      </c>
      <c r="U58" s="102" t="s">
        <v>43</v>
      </c>
      <c r="V58" s="102" t="s">
        <v>47</v>
      </c>
      <c r="W58" s="102" t="s">
        <v>48</v>
      </c>
      <c r="X58" s="100"/>
      <c r="Y58" s="102" t="s">
        <v>46</v>
      </c>
      <c r="Z58" s="101" t="s">
        <v>43</v>
      </c>
      <c r="AA58" s="102" t="s">
        <v>43</v>
      </c>
      <c r="AB58" s="102" t="s">
        <v>47</v>
      </c>
      <c r="AC58" s="102" t="s">
        <v>48</v>
      </c>
      <c r="AD58" s="100"/>
      <c r="AE58" s="102" t="s">
        <v>46</v>
      </c>
      <c r="AF58" s="101" t="s">
        <v>43</v>
      </c>
      <c r="AG58" s="102" t="s">
        <v>43</v>
      </c>
      <c r="AH58" s="102" t="s">
        <v>47</v>
      </c>
      <c r="AI58" s="102" t="s">
        <v>48</v>
      </c>
      <c r="AJ58" s="100"/>
      <c r="AK58" s="102" t="s">
        <v>46</v>
      </c>
      <c r="AL58" s="101" t="s">
        <v>43</v>
      </c>
      <c r="AM58" s="102" t="s">
        <v>43</v>
      </c>
      <c r="AN58" s="102" t="s">
        <v>47</v>
      </c>
      <c r="AO58" s="102" t="s">
        <v>48</v>
      </c>
      <c r="AP58" s="100"/>
      <c r="AQ58" s="102" t="s">
        <v>46</v>
      </c>
      <c r="AR58" s="101" t="s">
        <v>43</v>
      </c>
      <c r="AS58" s="102" t="s">
        <v>43</v>
      </c>
      <c r="AT58" s="102" t="s">
        <v>47</v>
      </c>
      <c r="AU58" s="102" t="s">
        <v>48</v>
      </c>
      <c r="AV58" s="100"/>
    </row>
    <row r="59" spans="1:48" s="160" customFormat="1" ht="12.75" x14ac:dyDescent="0.2">
      <c r="A59" s="184">
        <v>0</v>
      </c>
      <c r="B59" s="162">
        <f>$D$2-C59</f>
        <v>289.5</v>
      </c>
      <c r="C59" s="187">
        <v>0</v>
      </c>
      <c r="D59" s="156">
        <v>0</v>
      </c>
      <c r="E59" s="185">
        <v>0</v>
      </c>
      <c r="F59" s="186"/>
      <c r="G59" s="184">
        <v>0</v>
      </c>
      <c r="H59" s="162">
        <f>$D$2-I59</f>
        <v>289.5</v>
      </c>
      <c r="I59" s="187">
        <v>0</v>
      </c>
      <c r="J59" s="156">
        <v>0</v>
      </c>
      <c r="K59" s="185">
        <v>0</v>
      </c>
      <c r="M59" s="184">
        <v>0</v>
      </c>
      <c r="N59" s="162">
        <f>$D$2-O59</f>
        <v>289.5</v>
      </c>
      <c r="O59" s="187">
        <v>0</v>
      </c>
      <c r="P59" s="156">
        <v>0</v>
      </c>
      <c r="Q59" s="185">
        <v>0</v>
      </c>
      <c r="S59" s="184">
        <v>0</v>
      </c>
      <c r="T59" s="162">
        <f>$D$2-U59</f>
        <v>289.5</v>
      </c>
      <c r="U59" s="187">
        <v>0</v>
      </c>
      <c r="V59" s="156">
        <v>0</v>
      </c>
      <c r="W59" s="185">
        <v>0</v>
      </c>
      <c r="Y59" s="156">
        <v>0</v>
      </c>
      <c r="Z59" s="162">
        <f>$D$2-AA59</f>
        <v>289.5</v>
      </c>
      <c r="AA59" s="163">
        <v>0</v>
      </c>
      <c r="AB59" s="156">
        <v>0</v>
      </c>
      <c r="AC59" s="185">
        <v>0</v>
      </c>
      <c r="AE59" s="156">
        <v>0</v>
      </c>
      <c r="AF59" s="162">
        <f>$D$2-AG59</f>
        <v>289.5</v>
      </c>
      <c r="AG59" s="163">
        <v>0</v>
      </c>
      <c r="AH59" s="156">
        <v>0</v>
      </c>
      <c r="AI59" s="185">
        <v>0</v>
      </c>
      <c r="AK59" s="156">
        <v>0</v>
      </c>
      <c r="AL59" s="162">
        <f>$D$2-AM59</f>
        <v>289.5</v>
      </c>
      <c r="AM59" s="163">
        <v>0</v>
      </c>
      <c r="AN59" s="156">
        <v>0</v>
      </c>
      <c r="AO59" s="185">
        <v>0</v>
      </c>
      <c r="AQ59" s="156">
        <v>0</v>
      </c>
      <c r="AR59" s="162">
        <f>$D$2-AS59</f>
        <v>289.5</v>
      </c>
      <c r="AS59" s="163">
        <v>0</v>
      </c>
      <c r="AT59" s="156">
        <v>0</v>
      </c>
      <c r="AU59" s="185">
        <v>0</v>
      </c>
    </row>
    <row r="60" spans="1:48" s="160" customFormat="1" ht="12.75" x14ac:dyDescent="0.2">
      <c r="A60" s="184">
        <v>26.8</v>
      </c>
      <c r="B60" s="162">
        <f t="shared" ref="B60:B71" si="120">$D$2-C60</f>
        <v>288.82</v>
      </c>
      <c r="C60" s="187">
        <v>0.68</v>
      </c>
      <c r="D60" s="156">
        <f t="shared" ref="D59:D70" si="121">A60/C60</f>
        <v>39.411764705882348</v>
      </c>
      <c r="E60" s="185">
        <f t="shared" ref="E60:E71" si="122">D60*55.9</f>
        <v>2203.117647058823</v>
      </c>
      <c r="F60" s="186"/>
      <c r="G60" s="184">
        <v>25.4</v>
      </c>
      <c r="H60" s="162">
        <f t="shared" ref="H60:H71" si="123">$D$2-I60</f>
        <v>289.08999999999997</v>
      </c>
      <c r="I60" s="187">
        <v>0.41</v>
      </c>
      <c r="J60" s="156">
        <f t="shared" ref="J59:J70" si="124">G60/I60</f>
        <v>61.951219512195124</v>
      </c>
      <c r="K60" s="185">
        <f t="shared" ref="K60:K71" si="125">J60*55.9</f>
        <v>3463.0731707317073</v>
      </c>
      <c r="M60" s="184">
        <v>29.5</v>
      </c>
      <c r="N60" s="162">
        <f t="shared" ref="N60:N71" si="126">$D$2-O60</f>
        <v>288.54000000000002</v>
      </c>
      <c r="O60" s="187">
        <v>0.96</v>
      </c>
      <c r="P60" s="156">
        <f t="shared" ref="P59:P70" si="127">M60/O60</f>
        <v>30.729166666666668</v>
      </c>
      <c r="Q60" s="185">
        <f t="shared" ref="Q60:Q71" si="128">P60*55.9</f>
        <v>1717.7604166666667</v>
      </c>
      <c r="S60" s="184">
        <v>26.3</v>
      </c>
      <c r="T60" s="162">
        <f t="shared" ref="T60:T71" si="129">$D$2-U60</f>
        <v>288.83</v>
      </c>
      <c r="U60" s="187">
        <v>0.67</v>
      </c>
      <c r="V60" s="156">
        <f t="shared" ref="V59:V70" si="130">S60/U60</f>
        <v>39.253731343283583</v>
      </c>
      <c r="W60" s="185">
        <f t="shared" ref="W60:W71" si="131">V60*55.9</f>
        <v>2194.2835820895521</v>
      </c>
      <c r="Y60" s="156">
        <v>27.3</v>
      </c>
      <c r="Z60" s="162">
        <f t="shared" ref="Z60:Z71" si="132">$D$2-AA60</f>
        <v>288.87</v>
      </c>
      <c r="AA60" s="163">
        <v>0.63</v>
      </c>
      <c r="AB60" s="156">
        <f t="shared" ref="AB60:AB71" si="133">Y60/AA60</f>
        <v>43.333333333333336</v>
      </c>
      <c r="AC60" s="185">
        <f t="shared" ref="AC60:AC71" si="134">AB60*55.9</f>
        <v>2422.3333333333335</v>
      </c>
      <c r="AE60" s="156">
        <v>27.7</v>
      </c>
      <c r="AF60" s="162">
        <f t="shared" ref="AF60:AF71" si="135">$D$2-AG60</f>
        <v>288.94</v>
      </c>
      <c r="AG60" s="163">
        <v>0.56000000000000005</v>
      </c>
      <c r="AH60" s="156">
        <f t="shared" ref="AH59:AH70" si="136">AE60/AG60</f>
        <v>49.464285714285708</v>
      </c>
      <c r="AI60" s="185">
        <f t="shared" ref="AI60:AI71" si="137">AH60*55.9</f>
        <v>2765.0535714285711</v>
      </c>
      <c r="AK60" s="156">
        <v>27.4</v>
      </c>
      <c r="AL60" s="162">
        <f t="shared" ref="AL60:AL71" si="138">$D$2-AM60</f>
        <v>288.26</v>
      </c>
      <c r="AM60" s="163">
        <v>1.24</v>
      </c>
      <c r="AN60" s="156">
        <f t="shared" ref="AN60:AN71" si="139">AK60/AM60</f>
        <v>22.096774193548384</v>
      </c>
      <c r="AO60" s="185">
        <f t="shared" ref="AO60:AO71" si="140">AN60*55.9</f>
        <v>1235.2096774193546</v>
      </c>
      <c r="AQ60" s="156">
        <v>28</v>
      </c>
      <c r="AR60" s="162">
        <f t="shared" ref="AR60:AR71" si="141">$D$2-AS60</f>
        <v>288.01</v>
      </c>
      <c r="AS60" s="163">
        <v>1.49</v>
      </c>
      <c r="AT60" s="156">
        <f t="shared" ref="AT59:AT70" si="142">AQ60/AS60</f>
        <v>18.791946308724832</v>
      </c>
      <c r="AU60" s="185">
        <f t="shared" ref="AU60:AU71" si="143">AT60*55.9</f>
        <v>1050.469798657718</v>
      </c>
    </row>
    <row r="61" spans="1:48" s="160" customFormat="1" ht="12.75" x14ac:dyDescent="0.2">
      <c r="A61" s="184">
        <v>52.9</v>
      </c>
      <c r="B61" s="162">
        <f t="shared" si="120"/>
        <v>287.43</v>
      </c>
      <c r="C61" s="187">
        <v>2.0699999999999998</v>
      </c>
      <c r="D61" s="156">
        <f t="shared" si="121"/>
        <v>25.555555555555557</v>
      </c>
      <c r="E61" s="185">
        <f t="shared" si="122"/>
        <v>1428.5555555555557</v>
      </c>
      <c r="F61" s="186"/>
      <c r="G61" s="184">
        <v>50.5</v>
      </c>
      <c r="H61" s="162">
        <f t="shared" si="123"/>
        <v>287.25</v>
      </c>
      <c r="I61" s="187">
        <v>2.25</v>
      </c>
      <c r="J61" s="156">
        <f t="shared" si="124"/>
        <v>22.444444444444443</v>
      </c>
      <c r="K61" s="185">
        <f t="shared" si="125"/>
        <v>1254.6444444444444</v>
      </c>
      <c r="M61" s="184">
        <v>54.4</v>
      </c>
      <c r="N61" s="162">
        <f t="shared" si="126"/>
        <v>287.12</v>
      </c>
      <c r="O61" s="187">
        <v>2.38</v>
      </c>
      <c r="P61" s="156">
        <f t="shared" si="127"/>
        <v>22.857142857142858</v>
      </c>
      <c r="Q61" s="185">
        <f t="shared" si="128"/>
        <v>1277.7142857142858</v>
      </c>
      <c r="S61" s="184">
        <v>59.1</v>
      </c>
      <c r="T61" s="162">
        <f t="shared" si="129"/>
        <v>286.82</v>
      </c>
      <c r="U61" s="187">
        <v>2.68</v>
      </c>
      <c r="V61" s="156">
        <f t="shared" si="130"/>
        <v>22.052238805970148</v>
      </c>
      <c r="W61" s="185">
        <f t="shared" si="131"/>
        <v>1232.7201492537313</v>
      </c>
      <c r="Y61" s="156">
        <v>49.7</v>
      </c>
      <c r="Z61" s="162">
        <f t="shared" si="132"/>
        <v>287.54000000000002</v>
      </c>
      <c r="AA61" s="163">
        <v>1.96</v>
      </c>
      <c r="AB61" s="156">
        <f t="shared" si="133"/>
        <v>25.357142857142858</v>
      </c>
      <c r="AC61" s="185">
        <f t="shared" si="134"/>
        <v>1417.4642857142858</v>
      </c>
      <c r="AE61" s="156">
        <v>51.3</v>
      </c>
      <c r="AF61" s="162">
        <f t="shared" si="135"/>
        <v>287.63</v>
      </c>
      <c r="AG61" s="163">
        <v>1.87</v>
      </c>
      <c r="AH61" s="156">
        <f t="shared" si="136"/>
        <v>27.433155080213901</v>
      </c>
      <c r="AI61" s="185">
        <f t="shared" si="137"/>
        <v>1533.513368983957</v>
      </c>
      <c r="AK61" s="156">
        <v>46.9</v>
      </c>
      <c r="AL61" s="162">
        <f t="shared" si="138"/>
        <v>286.77</v>
      </c>
      <c r="AM61" s="163">
        <v>2.73</v>
      </c>
      <c r="AN61" s="156">
        <f t="shared" si="139"/>
        <v>17.179487179487179</v>
      </c>
      <c r="AO61" s="185">
        <f t="shared" si="140"/>
        <v>960.33333333333326</v>
      </c>
      <c r="AQ61" s="156">
        <v>50.2</v>
      </c>
      <c r="AR61" s="162">
        <f t="shared" si="141"/>
        <v>286.27999999999997</v>
      </c>
      <c r="AS61" s="163">
        <v>3.22</v>
      </c>
      <c r="AT61" s="156">
        <f t="shared" si="142"/>
        <v>15.590062111801242</v>
      </c>
      <c r="AU61" s="185">
        <f t="shared" si="143"/>
        <v>871.48447204968943</v>
      </c>
    </row>
    <row r="62" spans="1:48" s="160" customFormat="1" ht="12.75" x14ac:dyDescent="0.2">
      <c r="A62" s="184">
        <v>74.900000000000006</v>
      </c>
      <c r="B62" s="162">
        <f t="shared" si="120"/>
        <v>286.33999999999997</v>
      </c>
      <c r="C62" s="187">
        <v>3.16</v>
      </c>
      <c r="D62" s="156">
        <f t="shared" si="121"/>
        <v>23.702531645569621</v>
      </c>
      <c r="E62" s="185">
        <f t="shared" si="122"/>
        <v>1324.9715189873418</v>
      </c>
      <c r="F62" s="186"/>
      <c r="G62" s="184">
        <v>76.8</v>
      </c>
      <c r="H62" s="162">
        <f t="shared" si="123"/>
        <v>286.02999999999997</v>
      </c>
      <c r="I62" s="187">
        <v>3.47</v>
      </c>
      <c r="J62" s="156">
        <f t="shared" si="124"/>
        <v>22.132564841498557</v>
      </c>
      <c r="K62" s="185">
        <f t="shared" si="125"/>
        <v>1237.2103746397693</v>
      </c>
      <c r="M62" s="184">
        <v>78.3</v>
      </c>
      <c r="N62" s="162">
        <f t="shared" si="126"/>
        <v>285.97000000000003</v>
      </c>
      <c r="O62" s="187">
        <v>3.53</v>
      </c>
      <c r="P62" s="156">
        <f t="shared" si="127"/>
        <v>22.181303116147308</v>
      </c>
      <c r="Q62" s="185">
        <f t="shared" si="128"/>
        <v>1239.9348441926345</v>
      </c>
      <c r="S62" s="184">
        <v>77.2</v>
      </c>
      <c r="T62" s="162">
        <f t="shared" si="129"/>
        <v>285.98</v>
      </c>
      <c r="U62" s="187">
        <v>3.52</v>
      </c>
      <c r="V62" s="156">
        <f t="shared" si="130"/>
        <v>21.931818181818183</v>
      </c>
      <c r="W62" s="185">
        <f t="shared" si="131"/>
        <v>1225.9886363636365</v>
      </c>
      <c r="Y62" s="156">
        <v>77.7</v>
      </c>
      <c r="Z62" s="162">
        <f t="shared" si="132"/>
        <v>286.29000000000002</v>
      </c>
      <c r="AA62" s="163">
        <v>3.21</v>
      </c>
      <c r="AB62" s="156">
        <f t="shared" si="133"/>
        <v>24.205607476635514</v>
      </c>
      <c r="AC62" s="185">
        <f t="shared" si="134"/>
        <v>1353.0934579439252</v>
      </c>
      <c r="AE62" s="156">
        <v>72.2</v>
      </c>
      <c r="AF62" s="162">
        <f t="shared" si="135"/>
        <v>286.5</v>
      </c>
      <c r="AG62" s="163">
        <v>3</v>
      </c>
      <c r="AH62" s="156">
        <f t="shared" si="136"/>
        <v>24.066666666666666</v>
      </c>
      <c r="AI62" s="185">
        <f t="shared" si="137"/>
        <v>1345.3266666666666</v>
      </c>
      <c r="AK62" s="156">
        <v>76.599999999999994</v>
      </c>
      <c r="AL62" s="162">
        <f t="shared" si="138"/>
        <v>285.37</v>
      </c>
      <c r="AM62" s="163">
        <v>4.13</v>
      </c>
      <c r="AN62" s="156">
        <f t="shared" si="139"/>
        <v>18.54721549636804</v>
      </c>
      <c r="AO62" s="185">
        <f t="shared" si="140"/>
        <v>1036.7893462469733</v>
      </c>
      <c r="AQ62" s="156">
        <v>77.599999999999994</v>
      </c>
      <c r="AR62" s="162">
        <f t="shared" si="141"/>
        <v>284.77</v>
      </c>
      <c r="AS62" s="163">
        <v>4.7300000000000004</v>
      </c>
      <c r="AT62" s="156">
        <f t="shared" si="142"/>
        <v>16.405919661733613</v>
      </c>
      <c r="AU62" s="185">
        <f t="shared" si="143"/>
        <v>917.09090909090889</v>
      </c>
    </row>
    <row r="63" spans="1:48" s="160" customFormat="1" ht="12.75" x14ac:dyDescent="0.2">
      <c r="A63" s="184">
        <v>100</v>
      </c>
      <c r="B63" s="162">
        <f t="shared" si="120"/>
        <v>285.19</v>
      </c>
      <c r="C63" s="187">
        <v>4.3099999999999996</v>
      </c>
      <c r="D63" s="156">
        <f t="shared" si="121"/>
        <v>23.201856148491881</v>
      </c>
      <c r="E63" s="185">
        <f t="shared" si="122"/>
        <v>1296.9837587006962</v>
      </c>
      <c r="F63" s="186"/>
      <c r="G63" s="184">
        <v>103.1</v>
      </c>
      <c r="H63" s="162">
        <f t="shared" si="123"/>
        <v>284.88</v>
      </c>
      <c r="I63" s="187">
        <v>4.62</v>
      </c>
      <c r="J63" s="156">
        <f t="shared" si="124"/>
        <v>22.316017316017316</v>
      </c>
      <c r="K63" s="185">
        <f t="shared" si="125"/>
        <v>1247.4653679653679</v>
      </c>
      <c r="M63" s="184">
        <v>108.3</v>
      </c>
      <c r="N63" s="162">
        <f t="shared" si="126"/>
        <v>284.70999999999998</v>
      </c>
      <c r="O63" s="187">
        <v>4.79</v>
      </c>
      <c r="P63" s="156">
        <f t="shared" si="127"/>
        <v>22.609603340292274</v>
      </c>
      <c r="Q63" s="185">
        <f t="shared" si="128"/>
        <v>1263.8768267223381</v>
      </c>
      <c r="S63" s="184">
        <v>102.3</v>
      </c>
      <c r="T63" s="162">
        <f t="shared" si="129"/>
        <v>284.89999999999998</v>
      </c>
      <c r="U63" s="187">
        <v>4.5999999999999996</v>
      </c>
      <c r="V63" s="156">
        <f t="shared" si="130"/>
        <v>22.239130434782609</v>
      </c>
      <c r="W63" s="185">
        <f t="shared" si="131"/>
        <v>1243.1673913043478</v>
      </c>
      <c r="Y63" s="156">
        <v>102.7</v>
      </c>
      <c r="Z63" s="162">
        <f t="shared" si="132"/>
        <v>285.08999999999997</v>
      </c>
      <c r="AA63" s="163">
        <v>4.41</v>
      </c>
      <c r="AB63" s="156">
        <f t="shared" si="133"/>
        <v>23.287981859410429</v>
      </c>
      <c r="AC63" s="185">
        <f t="shared" si="134"/>
        <v>1301.7981859410429</v>
      </c>
      <c r="AE63" s="156">
        <v>104.4</v>
      </c>
      <c r="AF63" s="162">
        <f t="shared" si="135"/>
        <v>284.91000000000003</v>
      </c>
      <c r="AG63" s="163">
        <v>4.59</v>
      </c>
      <c r="AH63" s="156">
        <f t="shared" si="136"/>
        <v>22.745098039215687</v>
      </c>
      <c r="AI63" s="185">
        <f t="shared" si="137"/>
        <v>1271.4509803921569</v>
      </c>
      <c r="AK63" s="156">
        <v>102.1</v>
      </c>
      <c r="AL63" s="162">
        <f t="shared" si="138"/>
        <v>284.17</v>
      </c>
      <c r="AM63" s="163">
        <v>5.33</v>
      </c>
      <c r="AN63" s="156">
        <f t="shared" si="139"/>
        <v>19.155722326454033</v>
      </c>
      <c r="AO63" s="185">
        <f t="shared" si="140"/>
        <v>1070.8048780487804</v>
      </c>
      <c r="AQ63" s="156">
        <v>102</v>
      </c>
      <c r="AR63" s="162">
        <f t="shared" si="141"/>
        <v>283.5</v>
      </c>
      <c r="AS63" s="163">
        <v>6</v>
      </c>
      <c r="AT63" s="156">
        <f t="shared" si="142"/>
        <v>17</v>
      </c>
      <c r="AU63" s="185">
        <f t="shared" si="143"/>
        <v>950.3</v>
      </c>
    </row>
    <row r="64" spans="1:48" s="160" customFormat="1" ht="12.75" x14ac:dyDescent="0.2">
      <c r="A64" s="184">
        <v>122.1</v>
      </c>
      <c r="B64" s="162">
        <f t="shared" si="120"/>
        <v>284.02</v>
      </c>
      <c r="C64" s="187">
        <v>5.48</v>
      </c>
      <c r="D64" s="156">
        <f t="shared" si="121"/>
        <v>22.281021897810216</v>
      </c>
      <c r="E64" s="185">
        <f t="shared" si="122"/>
        <v>1245.5091240875911</v>
      </c>
      <c r="F64" s="186"/>
      <c r="G64" s="184">
        <v>124.6</v>
      </c>
      <c r="H64" s="162">
        <f t="shared" si="123"/>
        <v>283.95999999999998</v>
      </c>
      <c r="I64" s="187">
        <v>5.54</v>
      </c>
      <c r="J64" s="156">
        <f t="shared" si="124"/>
        <v>22.490974729241877</v>
      </c>
      <c r="K64" s="185">
        <f t="shared" si="125"/>
        <v>1257.2454873646209</v>
      </c>
      <c r="M64" s="184">
        <v>125.6</v>
      </c>
      <c r="N64" s="162">
        <f t="shared" si="126"/>
        <v>283.94</v>
      </c>
      <c r="O64" s="187">
        <v>5.56</v>
      </c>
      <c r="P64" s="156">
        <f t="shared" si="127"/>
        <v>22.589928057553958</v>
      </c>
      <c r="Q64" s="185">
        <f t="shared" si="128"/>
        <v>1262.7769784172663</v>
      </c>
      <c r="S64" s="184">
        <v>124.4</v>
      </c>
      <c r="T64" s="162">
        <f t="shared" si="129"/>
        <v>283.95</v>
      </c>
      <c r="U64" s="187">
        <v>5.55</v>
      </c>
      <c r="V64" s="156">
        <f t="shared" si="130"/>
        <v>22.414414414414416</v>
      </c>
      <c r="W64" s="185">
        <f t="shared" si="131"/>
        <v>1252.9657657657658</v>
      </c>
      <c r="Y64" s="156">
        <v>125.9</v>
      </c>
      <c r="Z64" s="162">
        <f t="shared" si="132"/>
        <v>283.99</v>
      </c>
      <c r="AA64" s="163">
        <v>5.51</v>
      </c>
      <c r="AB64" s="156">
        <f t="shared" si="133"/>
        <v>22.849364791288568</v>
      </c>
      <c r="AC64" s="185">
        <f t="shared" si="134"/>
        <v>1277.279491833031</v>
      </c>
      <c r="AE64" s="156">
        <v>135.80000000000001</v>
      </c>
      <c r="AF64" s="162">
        <f t="shared" si="135"/>
        <v>283.47000000000003</v>
      </c>
      <c r="AG64" s="163">
        <v>6.03</v>
      </c>
      <c r="AH64" s="156">
        <f t="shared" si="136"/>
        <v>22.52072968490879</v>
      </c>
      <c r="AI64" s="185">
        <f t="shared" si="137"/>
        <v>1258.9087893864014</v>
      </c>
      <c r="AK64" s="156">
        <v>123.7</v>
      </c>
      <c r="AL64" s="162">
        <f t="shared" si="138"/>
        <v>282.92</v>
      </c>
      <c r="AM64" s="163">
        <v>6.58</v>
      </c>
      <c r="AN64" s="156">
        <f t="shared" si="139"/>
        <v>18.799392097264437</v>
      </c>
      <c r="AO64" s="185">
        <f t="shared" si="140"/>
        <v>1050.886018237082</v>
      </c>
      <c r="AQ64" s="156">
        <v>126</v>
      </c>
      <c r="AR64" s="162">
        <f t="shared" si="141"/>
        <v>282.54000000000002</v>
      </c>
      <c r="AS64" s="163">
        <v>6.96</v>
      </c>
      <c r="AT64" s="156">
        <f t="shared" si="142"/>
        <v>18.103448275862068</v>
      </c>
      <c r="AU64" s="185">
        <f t="shared" si="143"/>
        <v>1011.9827586206895</v>
      </c>
    </row>
    <row r="65" spans="1:47" s="160" customFormat="1" ht="12.75" x14ac:dyDescent="0.2">
      <c r="A65" s="184">
        <v>152.9</v>
      </c>
      <c r="B65" s="162">
        <f t="shared" si="120"/>
        <v>282.83999999999997</v>
      </c>
      <c r="C65" s="187">
        <v>6.66</v>
      </c>
      <c r="D65" s="156">
        <f t="shared" si="121"/>
        <v>22.957957957957959</v>
      </c>
      <c r="E65" s="185">
        <f t="shared" si="122"/>
        <v>1283.3498498498498</v>
      </c>
      <c r="F65" s="186"/>
      <c r="G65" s="184">
        <v>154.30000000000001</v>
      </c>
      <c r="H65" s="162">
        <f t="shared" si="123"/>
        <v>282.79000000000002</v>
      </c>
      <c r="I65" s="187">
        <v>6.71</v>
      </c>
      <c r="J65" s="156">
        <f t="shared" si="124"/>
        <v>22.995529061102832</v>
      </c>
      <c r="K65" s="185">
        <f t="shared" si="125"/>
        <v>1285.4500745156483</v>
      </c>
      <c r="M65" s="184">
        <v>155.5</v>
      </c>
      <c r="N65" s="162">
        <f t="shared" si="126"/>
        <v>282.7</v>
      </c>
      <c r="O65" s="187">
        <v>6.8</v>
      </c>
      <c r="P65" s="156">
        <f t="shared" si="127"/>
        <v>22.867647058823529</v>
      </c>
      <c r="Q65" s="185">
        <f t="shared" si="128"/>
        <v>1278.3014705882351</v>
      </c>
      <c r="S65" s="184">
        <v>145.6</v>
      </c>
      <c r="T65" s="162">
        <f t="shared" si="129"/>
        <v>283.02</v>
      </c>
      <c r="U65" s="187">
        <v>6.48</v>
      </c>
      <c r="V65" s="156">
        <f t="shared" si="130"/>
        <v>22.469135802469133</v>
      </c>
      <c r="W65" s="185">
        <f t="shared" si="131"/>
        <v>1256.0246913580245</v>
      </c>
      <c r="Y65" s="156">
        <v>147.69999999999999</v>
      </c>
      <c r="Z65" s="162">
        <f t="shared" si="132"/>
        <v>282.81</v>
      </c>
      <c r="AA65" s="163">
        <v>6.69</v>
      </c>
      <c r="AB65" s="156">
        <f t="shared" si="133"/>
        <v>22.077727952167411</v>
      </c>
      <c r="AC65" s="185">
        <f t="shared" si="134"/>
        <v>1234.1449925261581</v>
      </c>
      <c r="AE65" s="156">
        <v>150</v>
      </c>
      <c r="AF65" s="162">
        <f t="shared" si="135"/>
        <v>282.67</v>
      </c>
      <c r="AG65" s="163">
        <v>6.83</v>
      </c>
      <c r="AH65" s="156">
        <f t="shared" si="136"/>
        <v>21.961932650073205</v>
      </c>
      <c r="AI65" s="185">
        <f t="shared" si="137"/>
        <v>1227.672035139092</v>
      </c>
      <c r="AK65" s="156">
        <v>154.1</v>
      </c>
      <c r="AL65" s="162">
        <f t="shared" si="138"/>
        <v>281.64</v>
      </c>
      <c r="AM65" s="163">
        <v>7.86</v>
      </c>
      <c r="AN65" s="156">
        <f t="shared" si="139"/>
        <v>19.605597964376589</v>
      </c>
      <c r="AO65" s="185">
        <f t="shared" si="140"/>
        <v>1095.9529262086512</v>
      </c>
      <c r="AQ65" s="156">
        <v>146.19999999999999</v>
      </c>
      <c r="AR65" s="162">
        <f t="shared" si="141"/>
        <v>281.54000000000002</v>
      </c>
      <c r="AS65" s="163">
        <v>7.96</v>
      </c>
      <c r="AT65" s="156">
        <f t="shared" si="142"/>
        <v>18.366834170854268</v>
      </c>
      <c r="AU65" s="185">
        <f t="shared" si="143"/>
        <v>1026.7060301507536</v>
      </c>
    </row>
    <row r="66" spans="1:47" s="160" customFormat="1" ht="12.75" x14ac:dyDescent="0.2">
      <c r="A66" s="184">
        <v>176.1</v>
      </c>
      <c r="B66" s="162">
        <f t="shared" si="120"/>
        <v>281.83</v>
      </c>
      <c r="C66" s="187">
        <v>7.67</v>
      </c>
      <c r="D66" s="156">
        <f t="shared" si="121"/>
        <v>22.959582790091265</v>
      </c>
      <c r="E66" s="185">
        <f t="shared" si="122"/>
        <v>1283.4406779661017</v>
      </c>
      <c r="F66" s="186"/>
      <c r="G66" s="184">
        <v>177.8</v>
      </c>
      <c r="H66" s="162">
        <f t="shared" si="123"/>
        <v>281.83</v>
      </c>
      <c r="I66" s="187">
        <v>7.67</v>
      </c>
      <c r="J66" s="156">
        <f t="shared" si="124"/>
        <v>23.181225554106913</v>
      </c>
      <c r="K66" s="185">
        <f t="shared" si="125"/>
        <v>1295.8305084745764</v>
      </c>
      <c r="M66" s="184">
        <v>179.5</v>
      </c>
      <c r="N66" s="162">
        <f t="shared" si="126"/>
        <v>281.7</v>
      </c>
      <c r="O66" s="187">
        <v>7.8</v>
      </c>
      <c r="P66" s="156">
        <f t="shared" si="127"/>
        <v>23.012820512820515</v>
      </c>
      <c r="Q66" s="185">
        <f t="shared" si="128"/>
        <v>1286.4166666666667</v>
      </c>
      <c r="S66" s="184">
        <v>178.3</v>
      </c>
      <c r="T66" s="162">
        <f t="shared" si="129"/>
        <v>281.76</v>
      </c>
      <c r="U66" s="187">
        <v>7.74</v>
      </c>
      <c r="V66" s="156">
        <f t="shared" si="130"/>
        <v>23.036175710594318</v>
      </c>
      <c r="W66" s="185">
        <f t="shared" si="131"/>
        <v>1287.7222222222224</v>
      </c>
      <c r="Y66" s="156">
        <v>179.5</v>
      </c>
      <c r="Z66" s="162">
        <f t="shared" si="132"/>
        <v>281.60000000000002</v>
      </c>
      <c r="AA66" s="163">
        <v>7.9</v>
      </c>
      <c r="AB66" s="156">
        <f t="shared" si="133"/>
        <v>22.721518987341771</v>
      </c>
      <c r="AC66" s="185">
        <f t="shared" si="134"/>
        <v>1270.132911392405</v>
      </c>
      <c r="AE66" s="156">
        <v>164.3</v>
      </c>
      <c r="AF66" s="162">
        <f t="shared" si="135"/>
        <v>282.20999999999998</v>
      </c>
      <c r="AG66" s="163">
        <v>7.29</v>
      </c>
      <c r="AH66" s="156">
        <f t="shared" si="136"/>
        <v>22.537722908093279</v>
      </c>
      <c r="AI66" s="185">
        <f t="shared" si="137"/>
        <v>1259.8587105624142</v>
      </c>
      <c r="AK66" s="156">
        <v>177.5</v>
      </c>
      <c r="AL66" s="162">
        <f t="shared" si="138"/>
        <v>280.55</v>
      </c>
      <c r="AM66" s="163">
        <v>8.9499999999999993</v>
      </c>
      <c r="AN66" s="156">
        <f t="shared" si="139"/>
        <v>19.832402234636874</v>
      </c>
      <c r="AO66" s="185">
        <f t="shared" si="140"/>
        <v>1108.6312849162011</v>
      </c>
      <c r="AQ66" s="156">
        <v>185.2</v>
      </c>
      <c r="AR66" s="162">
        <f t="shared" si="141"/>
        <v>280.14999999999998</v>
      </c>
      <c r="AS66" s="163">
        <v>9.35</v>
      </c>
      <c r="AT66" s="156">
        <f t="shared" si="142"/>
        <v>19.807486631016044</v>
      </c>
      <c r="AU66" s="185">
        <f t="shared" si="143"/>
        <v>1107.2385026737968</v>
      </c>
    </row>
    <row r="67" spans="1:47" s="160" customFormat="1" ht="12.75" x14ac:dyDescent="0.2">
      <c r="A67" s="184">
        <v>198.2</v>
      </c>
      <c r="B67" s="162">
        <f t="shared" si="120"/>
        <v>280.85000000000002</v>
      </c>
      <c r="C67" s="187">
        <v>8.65</v>
      </c>
      <c r="D67" s="156">
        <f t="shared" si="121"/>
        <v>22.913294797687858</v>
      </c>
      <c r="E67" s="185">
        <f t="shared" si="122"/>
        <v>1280.8531791907512</v>
      </c>
      <c r="F67" s="186"/>
      <c r="G67" s="184">
        <v>199.9</v>
      </c>
      <c r="H67" s="162">
        <f t="shared" si="123"/>
        <v>280.95999999999998</v>
      </c>
      <c r="I67" s="187">
        <v>8.5399999999999991</v>
      </c>
      <c r="J67" s="156">
        <f t="shared" si="124"/>
        <v>23.407494145199067</v>
      </c>
      <c r="K67" s="185">
        <f t="shared" si="125"/>
        <v>1308.4789227166277</v>
      </c>
      <c r="M67" s="184">
        <v>202.7</v>
      </c>
      <c r="N67" s="162">
        <f t="shared" si="126"/>
        <v>280.75</v>
      </c>
      <c r="O67" s="187">
        <v>8.75</v>
      </c>
      <c r="P67" s="156">
        <f t="shared" si="127"/>
        <v>23.165714285714284</v>
      </c>
      <c r="Q67" s="185">
        <f t="shared" si="128"/>
        <v>1294.9634285714285</v>
      </c>
      <c r="S67" s="184">
        <v>210</v>
      </c>
      <c r="T67" s="162">
        <f t="shared" si="129"/>
        <v>280.56</v>
      </c>
      <c r="U67" s="187">
        <v>8.94</v>
      </c>
      <c r="V67" s="156">
        <f t="shared" si="130"/>
        <v>23.489932885906043</v>
      </c>
      <c r="W67" s="185">
        <f t="shared" si="131"/>
        <v>1313.0872483221478</v>
      </c>
      <c r="Y67" s="156">
        <v>203</v>
      </c>
      <c r="Z67" s="162">
        <f t="shared" si="132"/>
        <v>280.64</v>
      </c>
      <c r="AA67" s="163">
        <v>8.86</v>
      </c>
      <c r="AB67" s="156">
        <f t="shared" si="133"/>
        <v>22.911963882618512</v>
      </c>
      <c r="AC67" s="185">
        <f t="shared" si="134"/>
        <v>1280.7787810383747</v>
      </c>
      <c r="AE67" s="156">
        <v>205.3</v>
      </c>
      <c r="AF67" s="162">
        <f t="shared" si="135"/>
        <v>280.36</v>
      </c>
      <c r="AG67" s="163">
        <v>9.14</v>
      </c>
      <c r="AH67" s="156">
        <f t="shared" si="136"/>
        <v>22.461706783369802</v>
      </c>
      <c r="AI67" s="185">
        <f t="shared" si="137"/>
        <v>1255.6094091903719</v>
      </c>
      <c r="AK67" s="156">
        <v>200</v>
      </c>
      <c r="AL67" s="162">
        <f t="shared" si="138"/>
        <v>279.57</v>
      </c>
      <c r="AM67" s="163">
        <v>9.93</v>
      </c>
      <c r="AN67" s="156">
        <f t="shared" si="139"/>
        <v>20.14098690835851</v>
      </c>
      <c r="AO67" s="185">
        <f t="shared" si="140"/>
        <v>1125.8811681772406</v>
      </c>
      <c r="AQ67" s="156">
        <v>200.3</v>
      </c>
      <c r="AR67" s="162">
        <f t="shared" si="141"/>
        <v>279.52</v>
      </c>
      <c r="AS67" s="163">
        <v>9.98</v>
      </c>
      <c r="AT67" s="156">
        <f t="shared" si="142"/>
        <v>20.070140280561123</v>
      </c>
      <c r="AU67" s="185">
        <f t="shared" si="143"/>
        <v>1121.9208416833667</v>
      </c>
    </row>
    <row r="68" spans="1:47" s="160" customFormat="1" ht="12.75" x14ac:dyDescent="0.2">
      <c r="A68" s="184">
        <v>229.5</v>
      </c>
      <c r="B68" s="162">
        <f t="shared" si="120"/>
        <v>279.64</v>
      </c>
      <c r="C68" s="187">
        <v>9.86</v>
      </c>
      <c r="D68" s="156">
        <f t="shared" si="121"/>
        <v>23.27586206896552</v>
      </c>
      <c r="E68" s="185">
        <f t="shared" si="122"/>
        <v>1301.1206896551726</v>
      </c>
      <c r="F68" s="186"/>
      <c r="G68" s="184">
        <v>221.4</v>
      </c>
      <c r="H68" s="162">
        <f t="shared" si="123"/>
        <v>279.95</v>
      </c>
      <c r="I68" s="187">
        <v>9.5500000000000007</v>
      </c>
      <c r="J68" s="156">
        <f t="shared" si="124"/>
        <v>23.183246073298427</v>
      </c>
      <c r="K68" s="185">
        <f t="shared" si="125"/>
        <v>1295.943455497382</v>
      </c>
      <c r="M68" s="184">
        <v>224.3</v>
      </c>
      <c r="N68" s="162">
        <f t="shared" si="126"/>
        <v>279.89</v>
      </c>
      <c r="O68" s="187">
        <v>9.61</v>
      </c>
      <c r="P68" s="156">
        <f t="shared" si="127"/>
        <v>23.340270551508848</v>
      </c>
      <c r="Q68" s="185">
        <f t="shared" si="128"/>
        <v>1304.7211238293446</v>
      </c>
      <c r="S68" s="184">
        <v>221.9</v>
      </c>
      <c r="T68" s="162">
        <f t="shared" si="129"/>
        <v>279.8</v>
      </c>
      <c r="U68" s="187">
        <v>9.6999999999999993</v>
      </c>
      <c r="V68" s="156">
        <f t="shared" si="130"/>
        <v>22.876288659793818</v>
      </c>
      <c r="W68" s="185">
        <f t="shared" si="131"/>
        <v>1278.7845360824745</v>
      </c>
      <c r="Y68" s="156">
        <v>225.3</v>
      </c>
      <c r="Z68" s="162">
        <f t="shared" si="132"/>
        <v>279.69</v>
      </c>
      <c r="AA68" s="163">
        <v>9.81</v>
      </c>
      <c r="AB68" s="156">
        <f t="shared" si="133"/>
        <v>22.966360856269112</v>
      </c>
      <c r="AC68" s="185">
        <f t="shared" si="134"/>
        <v>1283.8195718654433</v>
      </c>
      <c r="AE68" s="156">
        <v>233.8</v>
      </c>
      <c r="AF68" s="162">
        <f t="shared" si="135"/>
        <v>279.24</v>
      </c>
      <c r="AG68" s="163">
        <v>10.26</v>
      </c>
      <c r="AH68" s="156">
        <f t="shared" si="136"/>
        <v>22.787524366471736</v>
      </c>
      <c r="AI68" s="185">
        <f t="shared" si="137"/>
        <v>1273.8226120857701</v>
      </c>
      <c r="AK68" s="156">
        <v>222.2</v>
      </c>
      <c r="AL68" s="162">
        <f t="shared" si="138"/>
        <v>278.66000000000003</v>
      </c>
      <c r="AM68" s="163">
        <v>10.84</v>
      </c>
      <c r="AN68" s="156">
        <f t="shared" si="139"/>
        <v>20.498154981549813</v>
      </c>
      <c r="AO68" s="185">
        <f t="shared" si="140"/>
        <v>1145.8468634686346</v>
      </c>
      <c r="AQ68" s="156">
        <v>233.4</v>
      </c>
      <c r="AR68" s="162">
        <f t="shared" si="141"/>
        <v>278.27999999999997</v>
      </c>
      <c r="AS68" s="163">
        <v>11.22</v>
      </c>
      <c r="AT68" s="156">
        <f t="shared" si="142"/>
        <v>20.802139037433154</v>
      </c>
      <c r="AU68" s="185">
        <f t="shared" si="143"/>
        <v>1162.8395721925133</v>
      </c>
    </row>
    <row r="69" spans="1:47" s="160" customFormat="1" ht="12.75" x14ac:dyDescent="0.2">
      <c r="A69" s="184">
        <v>252.2</v>
      </c>
      <c r="B69" s="162">
        <f t="shared" si="120"/>
        <v>278.7</v>
      </c>
      <c r="C69" s="187">
        <v>10.8</v>
      </c>
      <c r="D69" s="156">
        <f t="shared" si="121"/>
        <v>23.351851851851848</v>
      </c>
      <c r="E69" s="185">
        <f t="shared" si="122"/>
        <v>1305.3685185185182</v>
      </c>
      <c r="F69" s="186"/>
      <c r="G69" s="184">
        <v>254</v>
      </c>
      <c r="H69" s="162">
        <f t="shared" si="123"/>
        <v>278.83999999999997</v>
      </c>
      <c r="I69" s="187">
        <v>10.66</v>
      </c>
      <c r="J69" s="156">
        <f t="shared" si="124"/>
        <v>23.827392120075046</v>
      </c>
      <c r="K69" s="185">
        <f t="shared" si="125"/>
        <v>1331.9512195121952</v>
      </c>
      <c r="M69" s="184">
        <v>255.5</v>
      </c>
      <c r="N69" s="162">
        <f t="shared" si="126"/>
        <v>278.64</v>
      </c>
      <c r="O69" s="187">
        <v>10.86</v>
      </c>
      <c r="P69" s="156">
        <f t="shared" si="127"/>
        <v>23.52670349907919</v>
      </c>
      <c r="Q69" s="185">
        <f t="shared" si="128"/>
        <v>1315.1427255985268</v>
      </c>
      <c r="S69" s="184">
        <v>258.89999999999998</v>
      </c>
      <c r="T69" s="162">
        <f t="shared" si="129"/>
        <v>278.60000000000002</v>
      </c>
      <c r="U69" s="187">
        <v>10.9</v>
      </c>
      <c r="V69" s="156">
        <f t="shared" si="130"/>
        <v>23.75229357798165</v>
      </c>
      <c r="W69" s="185">
        <f t="shared" si="131"/>
        <v>1327.7532110091743</v>
      </c>
      <c r="Y69" s="156">
        <v>248.2</v>
      </c>
      <c r="Z69" s="162">
        <f t="shared" si="132"/>
        <v>278.70999999999998</v>
      </c>
      <c r="AA69" s="163">
        <v>10.79</v>
      </c>
      <c r="AB69" s="156">
        <f t="shared" si="133"/>
        <v>23.002780352177943</v>
      </c>
      <c r="AC69" s="185">
        <f t="shared" si="134"/>
        <v>1285.8554216867469</v>
      </c>
      <c r="AE69" s="156">
        <v>250.4</v>
      </c>
      <c r="AF69" s="162">
        <f t="shared" si="135"/>
        <v>278.47000000000003</v>
      </c>
      <c r="AG69" s="163">
        <v>11.03</v>
      </c>
      <c r="AH69" s="156">
        <f t="shared" si="136"/>
        <v>22.701722574796012</v>
      </c>
      <c r="AI69" s="185">
        <f t="shared" si="137"/>
        <v>1269.0262919310969</v>
      </c>
      <c r="AK69" s="156">
        <v>254</v>
      </c>
      <c r="AL69" s="162">
        <f t="shared" si="138"/>
        <v>277.33</v>
      </c>
      <c r="AM69" s="163">
        <v>12.17</v>
      </c>
      <c r="AN69" s="156">
        <f t="shared" si="139"/>
        <v>20.870994248151192</v>
      </c>
      <c r="AO69" s="185">
        <f t="shared" si="140"/>
        <v>1166.6885784716517</v>
      </c>
      <c r="AQ69" s="156">
        <v>254.1</v>
      </c>
      <c r="AR69" s="162">
        <f t="shared" si="141"/>
        <v>277.42</v>
      </c>
      <c r="AS69" s="163">
        <v>12.08</v>
      </c>
      <c r="AT69" s="156">
        <f t="shared" si="142"/>
        <v>21.034768211920529</v>
      </c>
      <c r="AU69" s="185">
        <f t="shared" si="143"/>
        <v>1175.8435430463576</v>
      </c>
    </row>
    <row r="70" spans="1:47" s="160" customFormat="1" ht="12.75" x14ac:dyDescent="0.2">
      <c r="A70" s="184">
        <v>275.5</v>
      </c>
      <c r="B70" s="162">
        <f t="shared" si="120"/>
        <v>277.75</v>
      </c>
      <c r="C70" s="187">
        <v>11.75</v>
      </c>
      <c r="D70" s="156">
        <f t="shared" si="121"/>
        <v>23.446808510638299</v>
      </c>
      <c r="E70" s="185">
        <f t="shared" si="122"/>
        <v>1310.6765957446808</v>
      </c>
      <c r="F70" s="186"/>
      <c r="G70" s="184">
        <v>276.89999999999998</v>
      </c>
      <c r="H70" s="162">
        <f t="shared" si="123"/>
        <v>277.87</v>
      </c>
      <c r="I70" s="187">
        <v>11.63</v>
      </c>
      <c r="J70" s="156">
        <f t="shared" si="124"/>
        <v>23.8091143594153</v>
      </c>
      <c r="K70" s="185">
        <f t="shared" si="125"/>
        <v>1330.9294926913153</v>
      </c>
      <c r="M70" s="184">
        <v>279.10000000000002</v>
      </c>
      <c r="N70" s="162">
        <f t="shared" si="126"/>
        <v>277.68</v>
      </c>
      <c r="O70" s="187">
        <v>11.82</v>
      </c>
      <c r="P70" s="156">
        <f t="shared" si="127"/>
        <v>23.612521150592219</v>
      </c>
      <c r="Q70" s="185">
        <f t="shared" si="128"/>
        <v>1319.9399323181051</v>
      </c>
      <c r="S70" s="184">
        <v>276.60000000000002</v>
      </c>
      <c r="T70" s="162">
        <f t="shared" si="129"/>
        <v>277.79000000000002</v>
      </c>
      <c r="U70" s="187">
        <v>11.71</v>
      </c>
      <c r="V70" s="156">
        <f t="shared" si="130"/>
        <v>23.620836891545689</v>
      </c>
      <c r="W70" s="185">
        <f t="shared" si="131"/>
        <v>1320.4047822374041</v>
      </c>
      <c r="Y70" s="156">
        <v>280.3</v>
      </c>
      <c r="Z70" s="162">
        <f t="shared" si="132"/>
        <v>277.44</v>
      </c>
      <c r="AA70" s="163">
        <v>12.06</v>
      </c>
      <c r="AB70" s="156">
        <f t="shared" si="133"/>
        <v>23.24212271973466</v>
      </c>
      <c r="AC70" s="185">
        <f t="shared" si="134"/>
        <v>1299.2346600331675</v>
      </c>
      <c r="AE70" s="156">
        <v>280.8</v>
      </c>
      <c r="AF70" s="162">
        <f t="shared" si="135"/>
        <v>277.25</v>
      </c>
      <c r="AG70" s="163">
        <v>12.25</v>
      </c>
      <c r="AH70" s="156">
        <f t="shared" si="136"/>
        <v>22.922448979591838</v>
      </c>
      <c r="AI70" s="185">
        <f t="shared" si="137"/>
        <v>1281.3648979591837</v>
      </c>
      <c r="AK70" s="156">
        <v>277.10000000000002</v>
      </c>
      <c r="AL70" s="162">
        <f t="shared" si="138"/>
        <v>276.33999999999997</v>
      </c>
      <c r="AM70" s="163">
        <v>13.16</v>
      </c>
      <c r="AN70" s="156">
        <f t="shared" si="139"/>
        <v>21.056231003039514</v>
      </c>
      <c r="AO70" s="185">
        <f t="shared" si="140"/>
        <v>1177.0433130699089</v>
      </c>
      <c r="AQ70" s="156">
        <v>261.3</v>
      </c>
      <c r="AR70" s="162">
        <f t="shared" si="141"/>
        <v>277.24</v>
      </c>
      <c r="AS70" s="163">
        <v>12.26</v>
      </c>
      <c r="AT70" s="156">
        <f t="shared" si="142"/>
        <v>21.31321370309951</v>
      </c>
      <c r="AU70" s="185">
        <f t="shared" si="143"/>
        <v>1191.4086460032627</v>
      </c>
    </row>
    <row r="71" spans="1:47" s="160" customFormat="1" ht="12.75" x14ac:dyDescent="0.2">
      <c r="A71" s="184">
        <v>297.5</v>
      </c>
      <c r="B71" s="162">
        <f t="shared" si="120"/>
        <v>276.86</v>
      </c>
      <c r="C71" s="187">
        <v>12.64</v>
      </c>
      <c r="D71" s="156">
        <f t="shared" ref="D71:D79" si="144">A71/C71</f>
        <v>23.536392405063289</v>
      </c>
      <c r="E71" s="185">
        <f t="shared" si="122"/>
        <v>1315.6843354430378</v>
      </c>
      <c r="F71" s="186"/>
      <c r="G71" s="184">
        <v>299.3</v>
      </c>
      <c r="H71" s="162">
        <f t="shared" si="123"/>
        <v>276.92</v>
      </c>
      <c r="I71" s="187">
        <v>12.58</v>
      </c>
      <c r="J71" s="156">
        <f t="shared" ref="J71:J79" si="145">G71/I71</f>
        <v>23.79173290937997</v>
      </c>
      <c r="K71" s="185">
        <f t="shared" si="125"/>
        <v>1329.9578696343403</v>
      </c>
      <c r="M71" s="184">
        <v>300.8</v>
      </c>
      <c r="N71" s="162">
        <f t="shared" si="126"/>
        <v>276.76</v>
      </c>
      <c r="O71" s="187">
        <v>12.74</v>
      </c>
      <c r="P71" s="156">
        <f t="shared" ref="P71:P79" si="146">M71/O71</f>
        <v>23.61067503924647</v>
      </c>
      <c r="Q71" s="185">
        <f t="shared" si="128"/>
        <v>1319.8367346938776</v>
      </c>
      <c r="S71" s="184">
        <v>287</v>
      </c>
      <c r="T71" s="162">
        <f t="shared" si="129"/>
        <v>277.51</v>
      </c>
      <c r="U71" s="187">
        <v>11.99</v>
      </c>
      <c r="V71" s="156">
        <f t="shared" ref="V71:V79" si="147">S71/U71</f>
        <v>23.936613844870724</v>
      </c>
      <c r="W71" s="185">
        <f t="shared" si="131"/>
        <v>1338.0567139282734</v>
      </c>
      <c r="Y71" s="156">
        <v>302.8</v>
      </c>
      <c r="Z71" s="162">
        <f t="shared" si="132"/>
        <v>276.52999999999997</v>
      </c>
      <c r="AA71" s="163">
        <v>12.97</v>
      </c>
      <c r="AB71" s="156">
        <f t="shared" si="133"/>
        <v>23.346183500385504</v>
      </c>
      <c r="AC71" s="185">
        <f t="shared" si="134"/>
        <v>1305.0516576715497</v>
      </c>
      <c r="AE71" s="156">
        <v>304.7</v>
      </c>
      <c r="AF71" s="162">
        <f t="shared" si="135"/>
        <v>276.26</v>
      </c>
      <c r="AG71" s="163">
        <v>13.24</v>
      </c>
      <c r="AH71" s="156">
        <f t="shared" ref="AH71:AH79" si="148">AE71/AG71</f>
        <v>23.013595166163142</v>
      </c>
      <c r="AI71" s="185">
        <f t="shared" si="137"/>
        <v>1286.4599697885196</v>
      </c>
      <c r="AK71" s="156">
        <v>299.60000000000002</v>
      </c>
      <c r="AL71" s="162">
        <f t="shared" si="138"/>
        <v>275.33999999999997</v>
      </c>
      <c r="AM71" s="163">
        <v>14.16</v>
      </c>
      <c r="AN71" s="156">
        <f t="shared" si="139"/>
        <v>21.158192090395481</v>
      </c>
      <c r="AO71" s="185">
        <f t="shared" si="140"/>
        <v>1182.7429378531074</v>
      </c>
      <c r="AQ71" s="156">
        <v>299.10000000000002</v>
      </c>
      <c r="AR71" s="162">
        <f t="shared" si="141"/>
        <v>275.52</v>
      </c>
      <c r="AS71" s="163">
        <v>13.98</v>
      </c>
      <c r="AT71" s="156">
        <f t="shared" ref="AT71:AT79" si="149">AQ71/AS71</f>
        <v>21.394849785407725</v>
      </c>
      <c r="AU71" s="185">
        <f t="shared" si="143"/>
        <v>1195.9721030042917</v>
      </c>
    </row>
    <row r="72" spans="1:47" s="160" customFormat="1" ht="12.75" x14ac:dyDescent="0.2">
      <c r="A72" s="184">
        <v>319.3</v>
      </c>
      <c r="B72" s="162">
        <f t="shared" ref="B72:B79" si="150">$D$2-C72</f>
        <v>275.93</v>
      </c>
      <c r="C72" s="187">
        <v>13.57</v>
      </c>
      <c r="D72" s="156">
        <f t="shared" si="144"/>
        <v>23.529845246868092</v>
      </c>
      <c r="E72" s="185">
        <f t="shared" ref="E72:E79" si="151">D72*55.9</f>
        <v>1315.3183492999262</v>
      </c>
      <c r="F72" s="186"/>
      <c r="G72" s="184">
        <v>320.3</v>
      </c>
      <c r="H72" s="162">
        <f t="shared" ref="H72:H79" si="152">$D$2-I72</f>
        <v>276.06</v>
      </c>
      <c r="I72" s="187">
        <v>13.44</v>
      </c>
      <c r="J72" s="156">
        <f t="shared" si="145"/>
        <v>23.831845238095241</v>
      </c>
      <c r="K72" s="185">
        <f t="shared" ref="K72:K79" si="153">J72*55.9</f>
        <v>1332.2001488095239</v>
      </c>
      <c r="M72" s="184">
        <v>323.5</v>
      </c>
      <c r="N72" s="162">
        <f t="shared" ref="N72:N79" si="154">$D$2-O72</f>
        <v>275.83999999999997</v>
      </c>
      <c r="O72" s="187">
        <v>13.66</v>
      </c>
      <c r="P72" s="156">
        <f t="shared" si="146"/>
        <v>23.682284040995608</v>
      </c>
      <c r="Q72" s="185">
        <f t="shared" ref="Q72:Q79" si="155">P72*55.9</f>
        <v>1323.8396778916544</v>
      </c>
      <c r="S72" s="184">
        <v>330.5</v>
      </c>
      <c r="T72" s="162">
        <f t="shared" ref="T72:T79" si="156">$D$2-U72</f>
        <v>275.67</v>
      </c>
      <c r="U72" s="187">
        <v>13.83</v>
      </c>
      <c r="V72" s="156">
        <f t="shared" si="147"/>
        <v>23.897324656543745</v>
      </c>
      <c r="W72" s="185">
        <f t="shared" ref="W72:W79" si="157">V72*55.9</f>
        <v>1335.8604483007953</v>
      </c>
      <c r="Y72" s="156">
        <v>324.89999999999998</v>
      </c>
      <c r="Z72" s="162">
        <f t="shared" ref="Z72:Z79" si="158">$D$2-AA72</f>
        <v>275.60000000000002</v>
      </c>
      <c r="AA72" s="163">
        <v>13.9</v>
      </c>
      <c r="AB72" s="156">
        <f t="shared" ref="AB72:AB79" si="159">Y72/AA72</f>
        <v>23.374100719424458</v>
      </c>
      <c r="AC72" s="185">
        <f t="shared" ref="AC72:AC79" si="160">AB72*55.9</f>
        <v>1306.6122302158271</v>
      </c>
      <c r="AE72" s="156">
        <v>326</v>
      </c>
      <c r="AF72" s="162">
        <f t="shared" ref="AF72:AF79" si="161">$D$2-AG72</f>
        <v>275.33</v>
      </c>
      <c r="AG72" s="163">
        <v>14.17</v>
      </c>
      <c r="AH72" s="156">
        <f t="shared" si="148"/>
        <v>23.006351446718419</v>
      </c>
      <c r="AI72" s="185">
        <f t="shared" ref="AI72:AI79" si="162">AH72*55.9</f>
        <v>1286.0550458715595</v>
      </c>
      <c r="AK72" s="156">
        <v>321.7</v>
      </c>
      <c r="AL72" s="162">
        <f t="shared" ref="AL72:AL79" si="163">$D$2-AM72</f>
        <v>274.41000000000003</v>
      </c>
      <c r="AM72" s="163">
        <v>15.09</v>
      </c>
      <c r="AN72" s="156">
        <f t="shared" ref="AN72:AN79" si="164">AK72/AM72</f>
        <v>21.31875414181577</v>
      </c>
      <c r="AO72" s="185">
        <f t="shared" ref="AO72:AO79" si="165">AN72*55.9</f>
        <v>1191.7183565275016</v>
      </c>
      <c r="AQ72" s="156">
        <v>329.7</v>
      </c>
      <c r="AR72" s="162">
        <f t="shared" ref="AR72:AR79" si="166">$D$2-AS72</f>
        <v>274.36</v>
      </c>
      <c r="AS72" s="163">
        <v>15.14</v>
      </c>
      <c r="AT72" s="156">
        <f t="shared" si="149"/>
        <v>21.776750330250991</v>
      </c>
      <c r="AU72" s="185">
        <f t="shared" ref="AU72:AU79" si="167">AT72*55.9</f>
        <v>1217.3203434610305</v>
      </c>
    </row>
    <row r="73" spans="1:47" s="160" customFormat="1" ht="12.75" x14ac:dyDescent="0.2">
      <c r="A73" s="184">
        <v>353</v>
      </c>
      <c r="B73" s="162">
        <f t="shared" si="150"/>
        <v>274.67</v>
      </c>
      <c r="C73" s="187">
        <v>14.83</v>
      </c>
      <c r="D73" s="156">
        <f t="shared" si="144"/>
        <v>23.803101820633849</v>
      </c>
      <c r="E73" s="185">
        <f t="shared" si="151"/>
        <v>1330.5933917734321</v>
      </c>
      <c r="F73" s="186"/>
      <c r="G73" s="184">
        <v>354</v>
      </c>
      <c r="H73" s="162">
        <f t="shared" si="152"/>
        <v>274.70999999999998</v>
      </c>
      <c r="I73" s="187">
        <v>14.79</v>
      </c>
      <c r="J73" s="156">
        <f t="shared" si="145"/>
        <v>23.935091277890468</v>
      </c>
      <c r="K73" s="185">
        <f t="shared" si="153"/>
        <v>1337.9716024340771</v>
      </c>
      <c r="M73" s="184">
        <v>345.1</v>
      </c>
      <c r="N73" s="162">
        <f t="shared" si="154"/>
        <v>275.49</v>
      </c>
      <c r="O73" s="187">
        <v>14.01</v>
      </c>
      <c r="P73" s="156">
        <f t="shared" si="146"/>
        <v>24.632405424696646</v>
      </c>
      <c r="Q73" s="185">
        <f t="shared" si="155"/>
        <v>1376.9514632405426</v>
      </c>
      <c r="S73" s="184">
        <v>353.7</v>
      </c>
      <c r="T73" s="162">
        <f t="shared" si="156"/>
        <v>274.75</v>
      </c>
      <c r="U73" s="187">
        <v>14.75</v>
      </c>
      <c r="V73" s="156">
        <f t="shared" si="147"/>
        <v>23.979661016949152</v>
      </c>
      <c r="W73" s="185">
        <f t="shared" si="157"/>
        <v>1340.4630508474575</v>
      </c>
      <c r="Y73" s="156">
        <v>346.6</v>
      </c>
      <c r="Z73" s="162">
        <f t="shared" si="158"/>
        <v>274.70999999999998</v>
      </c>
      <c r="AA73" s="163">
        <v>14.79</v>
      </c>
      <c r="AB73" s="156">
        <f t="shared" si="159"/>
        <v>23.434753211629481</v>
      </c>
      <c r="AC73" s="185">
        <f t="shared" si="160"/>
        <v>1310.0027045300878</v>
      </c>
      <c r="AE73" s="156">
        <v>350.2</v>
      </c>
      <c r="AF73" s="162">
        <f t="shared" si="161"/>
        <v>274.37</v>
      </c>
      <c r="AG73" s="163">
        <v>15.13</v>
      </c>
      <c r="AH73" s="156">
        <f t="shared" si="148"/>
        <v>23.146067415730336</v>
      </c>
      <c r="AI73" s="185">
        <f t="shared" si="162"/>
        <v>1293.8651685393259</v>
      </c>
      <c r="AK73" s="156">
        <v>354.7</v>
      </c>
      <c r="AL73" s="162">
        <f t="shared" si="163"/>
        <v>273.16000000000003</v>
      </c>
      <c r="AM73" s="163">
        <v>16.34</v>
      </c>
      <c r="AN73" s="156">
        <f t="shared" si="164"/>
        <v>21.707466340269278</v>
      </c>
      <c r="AO73" s="185">
        <f t="shared" si="165"/>
        <v>1213.4473684210525</v>
      </c>
      <c r="AQ73" s="156">
        <v>354.6</v>
      </c>
      <c r="AR73" s="162">
        <f t="shared" si="166"/>
        <v>273.38</v>
      </c>
      <c r="AS73" s="163">
        <v>16.12</v>
      </c>
      <c r="AT73" s="156">
        <f t="shared" si="149"/>
        <v>21.997518610421835</v>
      </c>
      <c r="AU73" s="185">
        <f t="shared" si="167"/>
        <v>1229.6612903225805</v>
      </c>
    </row>
    <row r="74" spans="1:47" s="160" customFormat="1" ht="12.75" x14ac:dyDescent="0.2">
      <c r="A74" s="184">
        <v>386.2</v>
      </c>
      <c r="B74" s="162">
        <f t="shared" si="150"/>
        <v>273.47000000000003</v>
      </c>
      <c r="C74" s="187">
        <v>16.03</v>
      </c>
      <c r="D74" s="156">
        <f t="shared" si="144"/>
        <v>24.09232688708671</v>
      </c>
      <c r="E74" s="185">
        <f t="shared" si="151"/>
        <v>1346.7610729881471</v>
      </c>
      <c r="F74" s="186"/>
      <c r="G74" s="184">
        <v>363.5</v>
      </c>
      <c r="H74" s="162">
        <f t="shared" si="152"/>
        <v>274.20999999999998</v>
      </c>
      <c r="I74" s="187">
        <v>15.29</v>
      </c>
      <c r="J74" s="156">
        <f t="shared" si="145"/>
        <v>23.773708306082408</v>
      </c>
      <c r="K74" s="185">
        <f t="shared" si="153"/>
        <v>1328.9502943100065</v>
      </c>
      <c r="M74" s="184">
        <v>379.2</v>
      </c>
      <c r="N74" s="162">
        <f t="shared" si="154"/>
        <v>273.77</v>
      </c>
      <c r="O74" s="187">
        <v>15.73</v>
      </c>
      <c r="P74" s="156">
        <f t="shared" si="146"/>
        <v>24.106802288620468</v>
      </c>
      <c r="Q74" s="185">
        <f t="shared" si="155"/>
        <v>1347.570247933884</v>
      </c>
      <c r="S74" s="184">
        <v>375.8</v>
      </c>
      <c r="T74" s="162">
        <f t="shared" si="156"/>
        <v>273.82</v>
      </c>
      <c r="U74" s="187">
        <v>15.68</v>
      </c>
      <c r="V74" s="156">
        <f t="shared" si="147"/>
        <v>23.966836734693878</v>
      </c>
      <c r="W74" s="185">
        <f t="shared" si="157"/>
        <v>1339.7461734693877</v>
      </c>
      <c r="Y74" s="156">
        <v>368.6</v>
      </c>
      <c r="Z74" s="162">
        <f t="shared" si="158"/>
        <v>273.81</v>
      </c>
      <c r="AA74" s="163">
        <v>15.69</v>
      </c>
      <c r="AB74" s="156">
        <f t="shared" si="159"/>
        <v>23.492670490758446</v>
      </c>
      <c r="AC74" s="185">
        <f t="shared" si="160"/>
        <v>1313.2402804333972</v>
      </c>
      <c r="AE74" s="156">
        <v>371.2</v>
      </c>
      <c r="AF74" s="162">
        <f t="shared" si="161"/>
        <v>273.51</v>
      </c>
      <c r="AG74" s="163">
        <v>15.99</v>
      </c>
      <c r="AH74" s="156">
        <f t="shared" si="148"/>
        <v>23.214509068167605</v>
      </c>
      <c r="AI74" s="185">
        <f t="shared" si="162"/>
        <v>1297.6910569105692</v>
      </c>
      <c r="AK74" s="156">
        <v>364.5</v>
      </c>
      <c r="AL74" s="162">
        <f t="shared" si="163"/>
        <v>272.64</v>
      </c>
      <c r="AM74" s="163">
        <v>16.86</v>
      </c>
      <c r="AN74" s="156">
        <f t="shared" si="164"/>
        <v>21.619217081850536</v>
      </c>
      <c r="AO74" s="185">
        <f t="shared" si="165"/>
        <v>1208.514234875445</v>
      </c>
      <c r="AQ74" s="156">
        <v>376.5</v>
      </c>
      <c r="AR74" s="162">
        <f t="shared" si="166"/>
        <v>272.52999999999997</v>
      </c>
      <c r="AS74" s="163">
        <v>16.97</v>
      </c>
      <c r="AT74" s="156">
        <f t="shared" si="149"/>
        <v>22.186210960518565</v>
      </c>
      <c r="AU74" s="185">
        <f t="shared" si="167"/>
        <v>1240.2091926929877</v>
      </c>
    </row>
    <row r="75" spans="1:47" s="160" customFormat="1" ht="12.75" x14ac:dyDescent="0.2">
      <c r="A75" s="184">
        <v>395.7</v>
      </c>
      <c r="B75" s="162">
        <f t="shared" si="150"/>
        <v>272.85000000000002</v>
      </c>
      <c r="C75" s="187">
        <v>16.649999999999999</v>
      </c>
      <c r="D75" s="156">
        <f t="shared" si="144"/>
        <v>23.765765765765767</v>
      </c>
      <c r="E75" s="185">
        <f t="shared" si="151"/>
        <v>1328.5063063063064</v>
      </c>
      <c r="F75" s="186"/>
      <c r="G75" s="184">
        <v>400</v>
      </c>
      <c r="H75" s="162">
        <f t="shared" si="152"/>
        <v>272.93</v>
      </c>
      <c r="I75" s="187">
        <v>16.57</v>
      </c>
      <c r="J75" s="156">
        <f t="shared" si="145"/>
        <v>24.140012070006033</v>
      </c>
      <c r="K75" s="185">
        <f t="shared" si="153"/>
        <v>1349.4266747133372</v>
      </c>
      <c r="M75" s="184">
        <v>401.3</v>
      </c>
      <c r="N75" s="162">
        <f t="shared" si="154"/>
        <v>272.92</v>
      </c>
      <c r="O75" s="187">
        <v>16.579999999999998</v>
      </c>
      <c r="P75" s="156">
        <f t="shared" si="146"/>
        <v>24.203860072376362</v>
      </c>
      <c r="Q75" s="185">
        <f t="shared" si="155"/>
        <v>1352.9957780458385</v>
      </c>
      <c r="S75" s="184">
        <v>398.5</v>
      </c>
      <c r="T75" s="162">
        <f t="shared" si="156"/>
        <v>272.89999999999998</v>
      </c>
      <c r="U75" s="187">
        <v>16.600000000000001</v>
      </c>
      <c r="V75" s="156">
        <f t="shared" si="147"/>
        <v>24.006024096385541</v>
      </c>
      <c r="W75" s="185">
        <f t="shared" si="157"/>
        <v>1341.9367469879517</v>
      </c>
      <c r="Y75" s="156">
        <v>402.3</v>
      </c>
      <c r="Z75" s="162">
        <f t="shared" si="158"/>
        <v>272.58999999999997</v>
      </c>
      <c r="AA75" s="163">
        <v>16.91</v>
      </c>
      <c r="AB75" s="156">
        <f t="shared" si="159"/>
        <v>23.790656416321703</v>
      </c>
      <c r="AC75" s="185">
        <f t="shared" si="160"/>
        <v>1329.8976936723832</v>
      </c>
      <c r="AE75" s="156">
        <v>405.3</v>
      </c>
      <c r="AF75" s="162">
        <f t="shared" si="161"/>
        <v>272.32</v>
      </c>
      <c r="AG75" s="163">
        <v>17.18</v>
      </c>
      <c r="AH75" s="156">
        <f t="shared" si="148"/>
        <v>23.59138533178114</v>
      </c>
      <c r="AI75" s="185">
        <f t="shared" si="162"/>
        <v>1318.7584400465657</v>
      </c>
      <c r="AK75" s="156">
        <v>399.1</v>
      </c>
      <c r="AL75" s="162">
        <f t="shared" si="163"/>
        <v>271.35000000000002</v>
      </c>
      <c r="AM75" s="163">
        <v>18.149999999999999</v>
      </c>
      <c r="AN75" s="156">
        <f t="shared" si="164"/>
        <v>21.988980716253447</v>
      </c>
      <c r="AO75" s="185">
        <f t="shared" si="165"/>
        <v>1229.1840220385677</v>
      </c>
      <c r="AQ75" s="156">
        <v>399.8</v>
      </c>
      <c r="AR75" s="162">
        <f t="shared" si="166"/>
        <v>271.66000000000003</v>
      </c>
      <c r="AS75" s="163">
        <v>17.84</v>
      </c>
      <c r="AT75" s="156">
        <f t="shared" si="149"/>
        <v>22.410313901345294</v>
      </c>
      <c r="AU75" s="185">
        <f t="shared" si="167"/>
        <v>1252.7365470852019</v>
      </c>
    </row>
    <row r="76" spans="1:47" s="160" customFormat="1" ht="12.75" x14ac:dyDescent="0.2">
      <c r="A76" s="184">
        <v>435.5</v>
      </c>
      <c r="B76" s="162">
        <f t="shared" si="150"/>
        <v>271.60000000000002</v>
      </c>
      <c r="C76" s="187">
        <v>17.899999999999999</v>
      </c>
      <c r="D76" s="156">
        <f t="shared" si="144"/>
        <v>24.329608938547487</v>
      </c>
      <c r="E76" s="185">
        <f t="shared" si="151"/>
        <v>1360.0251396648046</v>
      </c>
      <c r="F76" s="186"/>
      <c r="G76" s="184">
        <v>421</v>
      </c>
      <c r="H76" s="162">
        <f t="shared" si="152"/>
        <v>272.58</v>
      </c>
      <c r="I76" s="187">
        <v>16.920000000000002</v>
      </c>
      <c r="J76" s="156">
        <f t="shared" si="145"/>
        <v>24.881796690307326</v>
      </c>
      <c r="K76" s="185">
        <f t="shared" si="153"/>
        <v>1390.8924349881795</v>
      </c>
      <c r="M76" s="184">
        <v>423.3</v>
      </c>
      <c r="N76" s="162">
        <f t="shared" si="154"/>
        <v>272</v>
      </c>
      <c r="O76" s="187">
        <v>17.5</v>
      </c>
      <c r="P76" s="156">
        <f t="shared" si="146"/>
        <v>24.188571428571429</v>
      </c>
      <c r="Q76" s="185">
        <f t="shared" si="155"/>
        <v>1352.1411428571428</v>
      </c>
      <c r="S76" s="184">
        <v>430.9</v>
      </c>
      <c r="T76" s="162">
        <f t="shared" si="156"/>
        <v>271.72000000000003</v>
      </c>
      <c r="U76" s="187">
        <v>17.78</v>
      </c>
      <c r="V76" s="156">
        <f t="shared" si="147"/>
        <v>24.235095613048365</v>
      </c>
      <c r="W76" s="185">
        <f t="shared" si="157"/>
        <v>1354.7418447694035</v>
      </c>
      <c r="Y76" s="156">
        <v>436.6</v>
      </c>
      <c r="Z76" s="162">
        <f t="shared" si="158"/>
        <v>271.49</v>
      </c>
      <c r="AA76" s="163">
        <v>18.010000000000002</v>
      </c>
      <c r="AB76" s="156">
        <f t="shared" si="159"/>
        <v>24.242087729039422</v>
      </c>
      <c r="AC76" s="185">
        <f t="shared" si="160"/>
        <v>1355.1327040533038</v>
      </c>
      <c r="AE76" s="156">
        <v>427.9</v>
      </c>
      <c r="AF76" s="162">
        <f t="shared" si="161"/>
        <v>271.39</v>
      </c>
      <c r="AG76" s="163">
        <v>18.11</v>
      </c>
      <c r="AH76" s="156">
        <f t="shared" si="148"/>
        <v>23.627829928216453</v>
      </c>
      <c r="AI76" s="185">
        <f t="shared" si="162"/>
        <v>1320.7956929872996</v>
      </c>
      <c r="AK76" s="156">
        <v>436.2</v>
      </c>
      <c r="AL76" s="162">
        <f t="shared" si="163"/>
        <v>270.07</v>
      </c>
      <c r="AM76" s="163">
        <v>19.43</v>
      </c>
      <c r="AN76" s="156">
        <f t="shared" si="164"/>
        <v>22.44981986618631</v>
      </c>
      <c r="AO76" s="185">
        <f t="shared" si="165"/>
        <v>1254.9449305198148</v>
      </c>
      <c r="AQ76" s="156">
        <v>421.1</v>
      </c>
      <c r="AR76" s="162">
        <f t="shared" si="166"/>
        <v>270.87</v>
      </c>
      <c r="AS76" s="163">
        <v>18.63</v>
      </c>
      <c r="AT76" s="156">
        <f t="shared" si="149"/>
        <v>22.603327965646809</v>
      </c>
      <c r="AU76" s="185">
        <f t="shared" si="167"/>
        <v>1263.5260332796565</v>
      </c>
    </row>
    <row r="77" spans="1:47" s="160" customFormat="1" ht="12.75" x14ac:dyDescent="0.2">
      <c r="A77" s="184">
        <v>452.7</v>
      </c>
      <c r="B77" s="162">
        <f t="shared" si="150"/>
        <v>270.82</v>
      </c>
      <c r="C77" s="187">
        <v>18.68</v>
      </c>
      <c r="D77" s="156">
        <f t="shared" si="144"/>
        <v>24.234475374732334</v>
      </c>
      <c r="E77" s="185">
        <f t="shared" si="151"/>
        <v>1354.7071734475373</v>
      </c>
      <c r="F77" s="186"/>
      <c r="G77" s="184">
        <v>454.8</v>
      </c>
      <c r="H77" s="162">
        <f t="shared" si="152"/>
        <v>271.02</v>
      </c>
      <c r="I77" s="187">
        <v>18.48</v>
      </c>
      <c r="J77" s="156">
        <f t="shared" si="145"/>
        <v>24.61038961038961</v>
      </c>
      <c r="K77" s="185">
        <f t="shared" si="153"/>
        <v>1375.7207792207791</v>
      </c>
      <c r="M77" s="184">
        <v>447.4</v>
      </c>
      <c r="N77" s="162">
        <f t="shared" si="154"/>
        <v>271.69</v>
      </c>
      <c r="O77" s="187">
        <v>17.809999999999999</v>
      </c>
      <c r="P77" s="156">
        <f t="shared" si="146"/>
        <v>25.120718697361035</v>
      </c>
      <c r="Q77" s="185">
        <f t="shared" si="155"/>
        <v>1404.2481751824819</v>
      </c>
      <c r="S77" s="184">
        <v>455.5</v>
      </c>
      <c r="T77" s="162">
        <f t="shared" si="156"/>
        <v>270.87</v>
      </c>
      <c r="U77" s="187">
        <v>18.63</v>
      </c>
      <c r="V77" s="156">
        <f t="shared" si="147"/>
        <v>24.449812130971551</v>
      </c>
      <c r="W77" s="185">
        <f t="shared" si="157"/>
        <v>1366.7444981213098</v>
      </c>
      <c r="Y77" s="156">
        <v>446.8</v>
      </c>
      <c r="Z77" s="162">
        <f t="shared" si="158"/>
        <v>270.82</v>
      </c>
      <c r="AA77" s="163">
        <v>18.68</v>
      </c>
      <c r="AB77" s="156">
        <f t="shared" si="159"/>
        <v>23.918629550321199</v>
      </c>
      <c r="AC77" s="185">
        <f t="shared" si="160"/>
        <v>1337.0513918629549</v>
      </c>
      <c r="AE77" s="156">
        <v>450.1</v>
      </c>
      <c r="AF77" s="162">
        <f t="shared" si="161"/>
        <v>270.52999999999997</v>
      </c>
      <c r="AG77" s="163">
        <v>18.97</v>
      </c>
      <c r="AH77" s="156">
        <f t="shared" si="148"/>
        <v>23.726937269372698</v>
      </c>
      <c r="AI77" s="185">
        <f t="shared" si="162"/>
        <v>1326.3357933579339</v>
      </c>
      <c r="AK77" s="156">
        <v>454.7</v>
      </c>
      <c r="AL77" s="162">
        <f t="shared" si="163"/>
        <v>269.31</v>
      </c>
      <c r="AM77" s="163">
        <v>20.190000000000001</v>
      </c>
      <c r="AN77" s="156">
        <f t="shared" si="164"/>
        <v>22.521050024764733</v>
      </c>
      <c r="AO77" s="185">
        <f t="shared" si="165"/>
        <v>1258.9266963843486</v>
      </c>
      <c r="AQ77" s="156">
        <v>453.9</v>
      </c>
      <c r="AR77" s="162">
        <f t="shared" si="166"/>
        <v>269.77999999999997</v>
      </c>
      <c r="AS77" s="163">
        <v>19.72</v>
      </c>
      <c r="AT77" s="156">
        <f t="shared" si="149"/>
        <v>23.017241379310345</v>
      </c>
      <c r="AU77" s="185">
        <f t="shared" si="167"/>
        <v>1286.6637931034484</v>
      </c>
    </row>
    <row r="78" spans="1:47" s="160" customFormat="1" ht="12.75" x14ac:dyDescent="0.2">
      <c r="A78" s="184">
        <v>477.3</v>
      </c>
      <c r="B78" s="162">
        <f t="shared" si="150"/>
        <v>269.93</v>
      </c>
      <c r="C78" s="187">
        <v>19.57</v>
      </c>
      <c r="D78" s="156">
        <f t="shared" si="144"/>
        <v>24.389371486969853</v>
      </c>
      <c r="E78" s="185">
        <f t="shared" si="151"/>
        <v>1363.3658661216148</v>
      </c>
      <c r="F78" s="186"/>
      <c r="G78" s="184">
        <v>477.3</v>
      </c>
      <c r="H78" s="162">
        <f t="shared" si="152"/>
        <v>270.16000000000003</v>
      </c>
      <c r="I78" s="187">
        <v>19.34</v>
      </c>
      <c r="J78" s="156">
        <f t="shared" si="145"/>
        <v>24.679420889348503</v>
      </c>
      <c r="K78" s="185">
        <f t="shared" si="153"/>
        <v>1379.5796277145812</v>
      </c>
      <c r="M78" s="184">
        <v>465.4</v>
      </c>
      <c r="N78" s="162">
        <f t="shared" si="154"/>
        <v>270.31</v>
      </c>
      <c r="O78" s="187">
        <v>19.190000000000001</v>
      </c>
      <c r="P78" s="156">
        <f t="shared" si="146"/>
        <v>24.252214695153722</v>
      </c>
      <c r="Q78" s="185">
        <f t="shared" si="155"/>
        <v>1355.6988014590929</v>
      </c>
      <c r="S78" s="184">
        <v>477.2</v>
      </c>
      <c r="T78" s="162">
        <f t="shared" si="156"/>
        <v>270.16000000000003</v>
      </c>
      <c r="U78" s="187">
        <v>19.34</v>
      </c>
      <c r="V78" s="156">
        <f t="shared" si="147"/>
        <v>24.67425025853154</v>
      </c>
      <c r="W78" s="185">
        <f t="shared" si="157"/>
        <v>1379.2905894519131</v>
      </c>
      <c r="Y78" s="156">
        <v>465.5</v>
      </c>
      <c r="Z78" s="162">
        <f t="shared" si="158"/>
        <v>270.49</v>
      </c>
      <c r="AA78" s="163">
        <v>19.010000000000002</v>
      </c>
      <c r="AB78" s="156">
        <f t="shared" si="159"/>
        <v>24.487112046291422</v>
      </c>
      <c r="AC78" s="185">
        <f t="shared" si="160"/>
        <v>1368.8295633876905</v>
      </c>
      <c r="AE78" s="156">
        <v>475.2</v>
      </c>
      <c r="AF78" s="162">
        <f t="shared" si="161"/>
        <v>269.54000000000002</v>
      </c>
      <c r="AG78" s="163">
        <v>19.96</v>
      </c>
      <c r="AH78" s="156">
        <f t="shared" si="148"/>
        <v>23.807615230460922</v>
      </c>
      <c r="AI78" s="185">
        <f t="shared" si="162"/>
        <v>1330.8456913827654</v>
      </c>
      <c r="AK78" s="156">
        <v>480.3</v>
      </c>
      <c r="AL78" s="162">
        <f t="shared" si="163"/>
        <v>268.18</v>
      </c>
      <c r="AM78" s="163">
        <v>21.32</v>
      </c>
      <c r="AN78" s="156">
        <f t="shared" si="164"/>
        <v>22.5281425891182</v>
      </c>
      <c r="AO78" s="185">
        <f t="shared" si="165"/>
        <v>1259.3231707317075</v>
      </c>
      <c r="AQ78" s="156">
        <v>477.4</v>
      </c>
      <c r="AR78" s="162">
        <f t="shared" si="166"/>
        <v>268.94</v>
      </c>
      <c r="AS78" s="163">
        <v>20.56</v>
      </c>
      <c r="AT78" s="156">
        <f t="shared" si="149"/>
        <v>23.219844357976655</v>
      </c>
      <c r="AU78" s="185">
        <f t="shared" si="167"/>
        <v>1297.9892996108949</v>
      </c>
    </row>
    <row r="79" spans="1:47" s="160" customFormat="1" ht="12.75" x14ac:dyDescent="0.2">
      <c r="A79" s="161">
        <v>501.6</v>
      </c>
      <c r="B79" s="159">
        <f t="shared" si="150"/>
        <v>268.99</v>
      </c>
      <c r="C79" s="155">
        <v>20.51</v>
      </c>
      <c r="D79" s="188">
        <f t="shared" si="144"/>
        <v>24.456362749878107</v>
      </c>
      <c r="E79" s="189">
        <f t="shared" si="151"/>
        <v>1367.110677718186</v>
      </c>
      <c r="F79" s="186"/>
      <c r="G79" s="161">
        <v>502.2</v>
      </c>
      <c r="H79" s="159">
        <f t="shared" si="152"/>
        <v>269.14</v>
      </c>
      <c r="I79" s="155">
        <v>20.36</v>
      </c>
      <c r="J79" s="188">
        <f t="shared" si="145"/>
        <v>24.666011787819254</v>
      </c>
      <c r="K79" s="189">
        <f t="shared" si="153"/>
        <v>1378.8300589390963</v>
      </c>
      <c r="M79" s="161">
        <v>483.4</v>
      </c>
      <c r="N79" s="159">
        <f t="shared" si="154"/>
        <v>269.36</v>
      </c>
      <c r="O79" s="155">
        <v>20.14</v>
      </c>
      <c r="P79" s="188">
        <f t="shared" si="146"/>
        <v>24.001986097318767</v>
      </c>
      <c r="Q79" s="189">
        <f t="shared" si="155"/>
        <v>1341.7110228401191</v>
      </c>
      <c r="S79" s="161">
        <v>505.5</v>
      </c>
      <c r="T79" s="159">
        <f t="shared" si="156"/>
        <v>269.13</v>
      </c>
      <c r="U79" s="155">
        <v>20.37</v>
      </c>
      <c r="V79" s="188">
        <f t="shared" si="147"/>
        <v>24.815905743740792</v>
      </c>
      <c r="W79" s="189">
        <f t="shared" si="157"/>
        <v>1387.2091310751102</v>
      </c>
      <c r="Y79" s="188">
        <v>483.4</v>
      </c>
      <c r="Z79" s="159">
        <f t="shared" si="158"/>
        <v>269.51</v>
      </c>
      <c r="AA79" s="190">
        <v>19.989999999999998</v>
      </c>
      <c r="AB79" s="188">
        <f t="shared" si="159"/>
        <v>24.18209104552276</v>
      </c>
      <c r="AC79" s="189">
        <f t="shared" si="160"/>
        <v>1351.7788894447224</v>
      </c>
      <c r="AE79" s="188">
        <v>499.6</v>
      </c>
      <c r="AF79" s="159">
        <f t="shared" si="161"/>
        <v>268.61</v>
      </c>
      <c r="AG79" s="190">
        <v>20.89</v>
      </c>
      <c r="AH79" s="188">
        <f t="shared" si="148"/>
        <v>23.915749162278601</v>
      </c>
      <c r="AI79" s="189">
        <f t="shared" si="162"/>
        <v>1336.8903781713739</v>
      </c>
      <c r="AK79" s="188">
        <v>503.7</v>
      </c>
      <c r="AL79" s="159">
        <f t="shared" si="163"/>
        <v>266.97000000000003</v>
      </c>
      <c r="AM79" s="190">
        <v>22.53</v>
      </c>
      <c r="AN79" s="188">
        <f t="shared" si="164"/>
        <v>22.356857523302264</v>
      </c>
      <c r="AO79" s="189">
        <f t="shared" si="165"/>
        <v>1249.7483355525965</v>
      </c>
      <c r="AQ79" s="188">
        <v>501.1</v>
      </c>
      <c r="AR79" s="159">
        <f t="shared" si="166"/>
        <v>267.98</v>
      </c>
      <c r="AS79" s="190">
        <v>21.52</v>
      </c>
      <c r="AT79" s="188">
        <f t="shared" si="149"/>
        <v>23.285315985130111</v>
      </c>
      <c r="AU79" s="189">
        <f t="shared" si="167"/>
        <v>1301.6491635687732</v>
      </c>
    </row>
    <row r="80" spans="1:47" s="160" customFormat="1" ht="12.75" x14ac:dyDescent="0.2">
      <c r="D80" s="191">
        <f>TRIMMEAN(D59:D79,0.4)</f>
        <v>23.633077650331227</v>
      </c>
      <c r="E80" s="192">
        <f>TRIMMEAN(E59:E79,0.4)</f>
        <v>1321.0890406535157</v>
      </c>
      <c r="F80" s="192"/>
      <c r="J80" s="191">
        <f>TRIMMEAN(J59:J79,0.4)</f>
        <v>23.613673496483326</v>
      </c>
      <c r="K80" s="192">
        <f>TRIMMEAN(K59:K79,0.4)</f>
        <v>1320.0043484534178</v>
      </c>
      <c r="P80" s="191">
        <f>TRIMMEAN(P59:P79,0.4)</f>
        <v>23.552076837139275</v>
      </c>
      <c r="Q80" s="192">
        <f>TRIMMEAN(Q59:Q79,0.4)</f>
        <v>1316.5610951960853</v>
      </c>
      <c r="V80" s="191">
        <f>TRIMMEAN(V59:V79,0.4)</f>
        <v>23.513894915784341</v>
      </c>
      <c r="W80" s="192">
        <f>TRIMMEAN(W59:W79,0.4)</f>
        <v>1314.4267257923448</v>
      </c>
      <c r="AB80" s="191">
        <f>TRIMMEAN(AB60:AB79,0.4)</f>
        <v>23.520328183215938</v>
      </c>
      <c r="AC80" s="192">
        <f>TRIMMEAN(AC60:AC79,0.4)</f>
        <v>1314.7863454417709</v>
      </c>
      <c r="AH80" s="191">
        <f>TRIMMEAN(AH59:AH79,0.4)</f>
        <v>23.140677517290708</v>
      </c>
      <c r="AI80" s="192">
        <f>TRIMMEAN(AI59:AI79,0.4)</f>
        <v>1293.5638732165507</v>
      </c>
      <c r="AN80" s="191">
        <f>TRIMMEAN(AN59:AN79,0.4)</f>
        <v>20.849959556207644</v>
      </c>
      <c r="AO80" s="192">
        <f>TRIMMEAN(AO59:AO79,0.4)</f>
        <v>1165.5127391920073</v>
      </c>
      <c r="AT80" s="191">
        <f>TRIMMEAN(AT59:AT79,0.4)</f>
        <v>20.619663092878149</v>
      </c>
      <c r="AU80" s="192">
        <f>TRIMMEAN(AU59:AU79,0.4)</f>
        <v>1152.6391668918884</v>
      </c>
    </row>
    <row r="82" spans="1:48" x14ac:dyDescent="0.25">
      <c r="A82" s="98" t="s">
        <v>17</v>
      </c>
      <c r="B82" s="109" t="s">
        <v>25</v>
      </c>
      <c r="D82" s="98" t="s">
        <v>16</v>
      </c>
      <c r="E82" s="109" t="s">
        <v>3</v>
      </c>
      <c r="F82" s="96"/>
      <c r="G82" s="98" t="s">
        <v>17</v>
      </c>
      <c r="H82" s="109" t="s">
        <v>25</v>
      </c>
      <c r="J82" s="98" t="s">
        <v>16</v>
      </c>
      <c r="K82" s="117" t="s">
        <v>53</v>
      </c>
      <c r="M82" s="98" t="s">
        <v>17</v>
      </c>
      <c r="N82" s="109" t="s">
        <v>25</v>
      </c>
      <c r="P82" s="98" t="s">
        <v>16</v>
      </c>
      <c r="Q82" s="117" t="s">
        <v>54</v>
      </c>
      <c r="S82" s="98" t="s">
        <v>17</v>
      </c>
      <c r="T82" s="109" t="s">
        <v>25</v>
      </c>
      <c r="V82" s="98" t="s">
        <v>16</v>
      </c>
      <c r="W82" s="117" t="s">
        <v>55</v>
      </c>
      <c r="Y82" s="98" t="s">
        <v>17</v>
      </c>
      <c r="Z82" s="109" t="s">
        <v>25</v>
      </c>
      <c r="AB82" s="98" t="s">
        <v>16</v>
      </c>
      <c r="AC82" s="117" t="s">
        <v>56</v>
      </c>
      <c r="AE82" s="98" t="s">
        <v>17</v>
      </c>
      <c r="AF82" s="109" t="s">
        <v>25</v>
      </c>
      <c r="AH82" s="98" t="s">
        <v>16</v>
      </c>
      <c r="AI82" s="117" t="s">
        <v>57</v>
      </c>
      <c r="AK82" s="98" t="s">
        <v>17</v>
      </c>
      <c r="AL82" s="109" t="s">
        <v>25</v>
      </c>
      <c r="AN82" s="98" t="s">
        <v>16</v>
      </c>
      <c r="AO82" s="117" t="s">
        <v>58</v>
      </c>
      <c r="AQ82" s="98" t="s">
        <v>17</v>
      </c>
      <c r="AR82" s="109" t="s">
        <v>25</v>
      </c>
      <c r="AT82" s="98" t="s">
        <v>16</v>
      </c>
      <c r="AU82" s="117" t="s">
        <v>59</v>
      </c>
    </row>
    <row r="83" spans="1:48" x14ac:dyDescent="0.25">
      <c r="A83" s="98" t="s">
        <v>19</v>
      </c>
      <c r="B83" s="97" t="s">
        <v>20</v>
      </c>
      <c r="C83" s="98" t="s">
        <v>21</v>
      </c>
      <c r="D83" s="152" t="s">
        <v>45</v>
      </c>
      <c r="E83" s="152"/>
      <c r="F83" s="99"/>
      <c r="G83" s="98" t="s">
        <v>19</v>
      </c>
      <c r="H83" s="97" t="s">
        <v>20</v>
      </c>
      <c r="I83" s="98" t="s">
        <v>21</v>
      </c>
      <c r="J83" s="152" t="s">
        <v>45</v>
      </c>
      <c r="K83" s="152"/>
      <c r="L83" s="100"/>
      <c r="M83" s="98" t="s">
        <v>19</v>
      </c>
      <c r="N83" s="97" t="s">
        <v>20</v>
      </c>
      <c r="O83" s="98" t="s">
        <v>21</v>
      </c>
      <c r="P83" s="152" t="s">
        <v>45</v>
      </c>
      <c r="Q83" s="152"/>
      <c r="R83" s="100"/>
      <c r="S83" s="98" t="s">
        <v>19</v>
      </c>
      <c r="T83" s="97" t="s">
        <v>20</v>
      </c>
      <c r="U83" s="98" t="s">
        <v>21</v>
      </c>
      <c r="V83" s="152" t="s">
        <v>45</v>
      </c>
      <c r="W83" s="152"/>
      <c r="X83" s="100"/>
      <c r="Y83" s="98" t="s">
        <v>19</v>
      </c>
      <c r="Z83" s="97" t="s">
        <v>20</v>
      </c>
      <c r="AA83" s="98" t="s">
        <v>21</v>
      </c>
      <c r="AB83" s="152" t="s">
        <v>45</v>
      </c>
      <c r="AC83" s="152"/>
      <c r="AD83" s="100"/>
      <c r="AE83" s="98" t="s">
        <v>19</v>
      </c>
      <c r="AF83" s="97" t="s">
        <v>20</v>
      </c>
      <c r="AG83" s="98" t="s">
        <v>21</v>
      </c>
      <c r="AH83" s="152" t="s">
        <v>45</v>
      </c>
      <c r="AI83" s="152"/>
      <c r="AJ83" s="100"/>
      <c r="AK83" s="98" t="s">
        <v>19</v>
      </c>
      <c r="AL83" s="97" t="s">
        <v>20</v>
      </c>
      <c r="AM83" s="98" t="s">
        <v>21</v>
      </c>
      <c r="AN83" s="152" t="s">
        <v>45</v>
      </c>
      <c r="AO83" s="152"/>
      <c r="AP83" s="100"/>
      <c r="AQ83" s="98" t="s">
        <v>19</v>
      </c>
      <c r="AR83" s="97" t="s">
        <v>20</v>
      </c>
      <c r="AS83" s="98" t="s">
        <v>21</v>
      </c>
      <c r="AT83" s="152" t="s">
        <v>45</v>
      </c>
      <c r="AU83" s="152"/>
      <c r="AV83" s="100"/>
    </row>
    <row r="84" spans="1:48" ht="17.25" x14ac:dyDescent="0.25">
      <c r="A84" s="102" t="s">
        <v>46</v>
      </c>
      <c r="B84" s="101" t="s">
        <v>43</v>
      </c>
      <c r="C84" s="102" t="s">
        <v>43</v>
      </c>
      <c r="D84" s="102" t="s">
        <v>47</v>
      </c>
      <c r="E84" s="102" t="s">
        <v>48</v>
      </c>
      <c r="F84" s="99"/>
      <c r="G84" s="102" t="s">
        <v>46</v>
      </c>
      <c r="H84" s="101" t="s">
        <v>43</v>
      </c>
      <c r="I84" s="102" t="s">
        <v>43</v>
      </c>
      <c r="J84" s="102" t="s">
        <v>47</v>
      </c>
      <c r="K84" s="102" t="s">
        <v>48</v>
      </c>
      <c r="L84" s="100"/>
      <c r="M84" s="102" t="s">
        <v>46</v>
      </c>
      <c r="N84" s="101" t="s">
        <v>43</v>
      </c>
      <c r="O84" s="102" t="s">
        <v>43</v>
      </c>
      <c r="P84" s="102" t="s">
        <v>47</v>
      </c>
      <c r="Q84" s="102" t="s">
        <v>48</v>
      </c>
      <c r="R84" s="100"/>
      <c r="S84" s="102" t="s">
        <v>46</v>
      </c>
      <c r="T84" s="101" t="s">
        <v>43</v>
      </c>
      <c r="U84" s="102" t="s">
        <v>43</v>
      </c>
      <c r="V84" s="102" t="s">
        <v>47</v>
      </c>
      <c r="W84" s="102" t="s">
        <v>48</v>
      </c>
      <c r="X84" s="100"/>
      <c r="Y84" s="102" t="s">
        <v>46</v>
      </c>
      <c r="Z84" s="101" t="s">
        <v>43</v>
      </c>
      <c r="AA84" s="102" t="s">
        <v>43</v>
      </c>
      <c r="AB84" s="102" t="s">
        <v>47</v>
      </c>
      <c r="AC84" s="102" t="s">
        <v>48</v>
      </c>
      <c r="AD84" s="100"/>
      <c r="AE84" s="102" t="s">
        <v>46</v>
      </c>
      <c r="AF84" s="101" t="s">
        <v>43</v>
      </c>
      <c r="AG84" s="102" t="s">
        <v>43</v>
      </c>
      <c r="AH84" s="102" t="s">
        <v>47</v>
      </c>
      <c r="AI84" s="102" t="s">
        <v>48</v>
      </c>
      <c r="AJ84" s="100"/>
      <c r="AK84" s="102" t="s">
        <v>46</v>
      </c>
      <c r="AL84" s="101" t="s">
        <v>43</v>
      </c>
      <c r="AM84" s="102" t="s">
        <v>43</v>
      </c>
      <c r="AN84" s="102" t="s">
        <v>47</v>
      </c>
      <c r="AO84" s="102" t="s">
        <v>48</v>
      </c>
      <c r="AP84" s="100"/>
      <c r="AQ84" s="102" t="s">
        <v>46</v>
      </c>
      <c r="AR84" s="101" t="s">
        <v>43</v>
      </c>
      <c r="AS84" s="102" t="s">
        <v>43</v>
      </c>
      <c r="AT84" s="102" t="s">
        <v>47</v>
      </c>
      <c r="AU84" s="102" t="s">
        <v>48</v>
      </c>
      <c r="AV84" s="100"/>
    </row>
    <row r="85" spans="1:48" s="160" customFormat="1" ht="12.75" x14ac:dyDescent="0.2">
      <c r="A85" s="184">
        <v>0</v>
      </c>
      <c r="B85" s="162">
        <f>$D$2-C85</f>
        <v>289.5</v>
      </c>
      <c r="C85" s="187">
        <v>0</v>
      </c>
      <c r="D85" s="156">
        <v>0</v>
      </c>
      <c r="E85" s="185">
        <v>0</v>
      </c>
      <c r="F85" s="186"/>
      <c r="G85" s="184">
        <v>0</v>
      </c>
      <c r="H85" s="162">
        <f>$D$2-I85</f>
        <v>289.5</v>
      </c>
      <c r="I85" s="187">
        <v>0</v>
      </c>
      <c r="J85" s="156">
        <v>0</v>
      </c>
      <c r="K85" s="185">
        <v>0</v>
      </c>
      <c r="M85" s="184">
        <v>0</v>
      </c>
      <c r="N85" s="162">
        <f>$D$2-O85</f>
        <v>289.5</v>
      </c>
      <c r="O85" s="187">
        <v>0</v>
      </c>
      <c r="P85" s="156">
        <v>0</v>
      </c>
      <c r="Q85" s="185">
        <v>0</v>
      </c>
      <c r="S85" s="184">
        <v>0</v>
      </c>
      <c r="T85" s="162">
        <f>$D$2-U85</f>
        <v>289.5</v>
      </c>
      <c r="U85" s="187">
        <v>0</v>
      </c>
      <c r="V85" s="156">
        <v>0</v>
      </c>
      <c r="W85" s="185">
        <v>0</v>
      </c>
      <c r="Y85" s="184">
        <v>0</v>
      </c>
      <c r="Z85" s="162">
        <f>$D$2-AA85</f>
        <v>289.5</v>
      </c>
      <c r="AA85" s="187">
        <v>0</v>
      </c>
      <c r="AB85" s="156">
        <v>0</v>
      </c>
      <c r="AC85" s="185">
        <v>0</v>
      </c>
      <c r="AE85" s="156">
        <v>0</v>
      </c>
      <c r="AF85" s="162">
        <f>$D$2-AG85</f>
        <v>289.5</v>
      </c>
      <c r="AG85" s="163">
        <v>0</v>
      </c>
      <c r="AH85" s="156">
        <v>0</v>
      </c>
      <c r="AI85" s="185">
        <v>0</v>
      </c>
      <c r="AK85" s="156">
        <v>0</v>
      </c>
      <c r="AL85" s="162">
        <f>$D$2-AM85</f>
        <v>289.5</v>
      </c>
      <c r="AM85" s="163">
        <v>0</v>
      </c>
      <c r="AN85" s="156">
        <v>0</v>
      </c>
      <c r="AO85" s="185">
        <f>AN85*55.9</f>
        <v>0</v>
      </c>
      <c r="AQ85" s="156">
        <v>0</v>
      </c>
      <c r="AR85" s="162">
        <f>$D$2-AS85</f>
        <v>289.5</v>
      </c>
      <c r="AS85" s="163">
        <v>0</v>
      </c>
      <c r="AT85" s="156">
        <v>0</v>
      </c>
      <c r="AU85" s="185">
        <f>AT85*55.9</f>
        <v>0</v>
      </c>
    </row>
    <row r="86" spans="1:48" s="160" customFormat="1" ht="12.75" x14ac:dyDescent="0.2">
      <c r="A86" s="184">
        <v>23.4</v>
      </c>
      <c r="B86" s="162">
        <f t="shared" ref="B86:B97" si="168">$D$2-C86</f>
        <v>288.95699999999999</v>
      </c>
      <c r="C86" s="187">
        <v>0.54300000000000004</v>
      </c>
      <c r="D86" s="156">
        <f t="shared" ref="D85:D96" si="169">A86/C86</f>
        <v>43.093922651933696</v>
      </c>
      <c r="E86" s="185">
        <f t="shared" ref="E86:E97" si="170">D86*55.9</f>
        <v>2408.9502762430934</v>
      </c>
      <c r="F86" s="186"/>
      <c r="G86" s="184">
        <v>41.9</v>
      </c>
      <c r="H86" s="162">
        <f t="shared" ref="H86:H97" si="171">$D$2-I86</f>
        <v>287.70999999999998</v>
      </c>
      <c r="I86" s="187">
        <v>1.79</v>
      </c>
      <c r="J86" s="156">
        <f t="shared" ref="J85:J96" si="172">G86/I86</f>
        <v>23.407821229050278</v>
      </c>
      <c r="K86" s="185">
        <f t="shared" ref="K86:K97" si="173">J86*55.9</f>
        <v>1308.4972067039105</v>
      </c>
      <c r="M86" s="184">
        <v>24.4</v>
      </c>
      <c r="N86" s="162">
        <f t="shared" ref="N86:N97" si="174">$D$2-O86</f>
        <v>288.94</v>
      </c>
      <c r="O86" s="187">
        <v>0.56000000000000005</v>
      </c>
      <c r="P86" s="156">
        <f t="shared" ref="P85:P96" si="175">M86/O86</f>
        <v>43.571428571428562</v>
      </c>
      <c r="Q86" s="185">
        <f t="shared" ref="Q86:Q97" si="176">P86*55.9</f>
        <v>2435.6428571428564</v>
      </c>
      <c r="S86" s="184">
        <v>25.5</v>
      </c>
      <c r="T86" s="162">
        <f t="shared" ref="T86:T97" si="177">$D$2-U86</f>
        <v>289.07</v>
      </c>
      <c r="U86" s="187">
        <v>0.43</v>
      </c>
      <c r="V86" s="156">
        <f t="shared" ref="V85:V96" si="178">S86/U86</f>
        <v>59.302325581395351</v>
      </c>
      <c r="W86" s="185">
        <f t="shared" ref="W86:W97" si="179">V86*55.9</f>
        <v>3315</v>
      </c>
      <c r="Y86" s="184">
        <v>35.4</v>
      </c>
      <c r="Z86" s="162">
        <f t="shared" ref="Z86:Z97" si="180">$D$2-AA86</f>
        <v>288.01</v>
      </c>
      <c r="AA86" s="187">
        <v>1.49</v>
      </c>
      <c r="AB86" s="156">
        <f t="shared" ref="AB86:AB97" si="181">Y86/AA86</f>
        <v>23.758389261744966</v>
      </c>
      <c r="AC86" s="185">
        <f t="shared" ref="AC86:AC97" si="182">AB86*55.9</f>
        <v>1328.0939597315437</v>
      </c>
      <c r="AE86" s="156">
        <v>25.2</v>
      </c>
      <c r="AF86" s="162">
        <f t="shared" ref="AF86:AF97" si="183">$D$2-AG86</f>
        <v>288.99</v>
      </c>
      <c r="AG86" s="163">
        <v>0.51</v>
      </c>
      <c r="AH86" s="156">
        <f t="shared" ref="AH85:AH96" si="184">AE86/AG86</f>
        <v>49.411764705882348</v>
      </c>
      <c r="AI86" s="185">
        <f t="shared" ref="AI86:AI97" si="185">AH86*55.9</f>
        <v>2762.117647058823</v>
      </c>
      <c r="AK86" s="156">
        <v>25.8</v>
      </c>
      <c r="AL86" s="162">
        <f t="shared" ref="AL86:AL97" si="186">$D$2-AM86</f>
        <v>289.16000000000003</v>
      </c>
      <c r="AM86" s="163">
        <v>0.34</v>
      </c>
      <c r="AN86" s="156">
        <f t="shared" ref="AN86:AN97" si="187">AK86/AM86</f>
        <v>75.882352941176464</v>
      </c>
      <c r="AO86" s="185">
        <f t="shared" ref="AO86:AO97" si="188">AN86*55.9</f>
        <v>4241.823529411764</v>
      </c>
      <c r="AQ86" s="156">
        <v>27.3</v>
      </c>
      <c r="AR86" s="162">
        <f t="shared" ref="AR86:AR97" si="189">$D$2-AS86</f>
        <v>288.10000000000002</v>
      </c>
      <c r="AS86" s="163">
        <v>1.4</v>
      </c>
      <c r="AT86" s="156">
        <f t="shared" ref="AT85:AT96" si="190">AQ86/AS86</f>
        <v>19.5</v>
      </c>
      <c r="AU86" s="185">
        <f t="shared" ref="AU86:AU97" si="191">AT86*55.9</f>
        <v>1090.05</v>
      </c>
    </row>
    <row r="87" spans="1:48" s="160" customFormat="1" ht="12.75" x14ac:dyDescent="0.2">
      <c r="A87" s="184">
        <v>45.4</v>
      </c>
      <c r="B87" s="162">
        <f t="shared" si="168"/>
        <v>287.61</v>
      </c>
      <c r="C87" s="187">
        <v>1.89</v>
      </c>
      <c r="D87" s="156">
        <f t="shared" si="169"/>
        <v>24.021164021164022</v>
      </c>
      <c r="E87" s="185">
        <f t="shared" si="170"/>
        <v>1342.7830687830688</v>
      </c>
      <c r="F87" s="186"/>
      <c r="G87" s="184">
        <v>49.8</v>
      </c>
      <c r="H87" s="162">
        <f t="shared" si="171"/>
        <v>287.17</v>
      </c>
      <c r="I87" s="187">
        <v>2.33</v>
      </c>
      <c r="J87" s="156">
        <f t="shared" si="172"/>
        <v>21.373390557939913</v>
      </c>
      <c r="K87" s="185">
        <f t="shared" si="173"/>
        <v>1194.7725321888411</v>
      </c>
      <c r="M87" s="184">
        <v>48.9</v>
      </c>
      <c r="N87" s="162">
        <f t="shared" si="174"/>
        <v>287.37</v>
      </c>
      <c r="O87" s="187">
        <v>2.13</v>
      </c>
      <c r="P87" s="156">
        <f t="shared" si="175"/>
        <v>22.95774647887324</v>
      </c>
      <c r="Q87" s="185">
        <f t="shared" si="176"/>
        <v>1283.338028169014</v>
      </c>
      <c r="S87" s="184">
        <v>47</v>
      </c>
      <c r="T87" s="162">
        <f t="shared" si="177"/>
        <v>287.25</v>
      </c>
      <c r="U87" s="187">
        <v>2.25</v>
      </c>
      <c r="V87" s="156">
        <f t="shared" si="178"/>
        <v>20.888888888888889</v>
      </c>
      <c r="W87" s="185">
        <f t="shared" si="179"/>
        <v>1167.6888888888889</v>
      </c>
      <c r="Y87" s="184">
        <v>51.6</v>
      </c>
      <c r="Z87" s="162">
        <f t="shared" si="180"/>
        <v>287.06</v>
      </c>
      <c r="AA87" s="187">
        <v>2.44</v>
      </c>
      <c r="AB87" s="156">
        <f t="shared" si="181"/>
        <v>21.147540983606557</v>
      </c>
      <c r="AC87" s="185">
        <f t="shared" si="182"/>
        <v>1182.1475409836066</v>
      </c>
      <c r="AE87" s="156">
        <v>48.3</v>
      </c>
      <c r="AF87" s="162">
        <f t="shared" si="183"/>
        <v>287.42</v>
      </c>
      <c r="AG87" s="163">
        <v>2.08</v>
      </c>
      <c r="AH87" s="156">
        <f t="shared" si="184"/>
        <v>23.221153846153843</v>
      </c>
      <c r="AI87" s="185">
        <f t="shared" si="185"/>
        <v>1298.0624999999998</v>
      </c>
      <c r="AK87" s="156">
        <v>46.9</v>
      </c>
      <c r="AL87" s="162">
        <f t="shared" si="186"/>
        <v>287.55</v>
      </c>
      <c r="AM87" s="163">
        <v>1.95</v>
      </c>
      <c r="AN87" s="156">
        <f t="shared" si="187"/>
        <v>24.051282051282051</v>
      </c>
      <c r="AO87" s="185">
        <f t="shared" si="188"/>
        <v>1344.4666666666667</v>
      </c>
      <c r="AQ87" s="156">
        <v>50.4</v>
      </c>
      <c r="AR87" s="162">
        <f t="shared" si="189"/>
        <v>286.05</v>
      </c>
      <c r="AS87" s="163">
        <v>3.45</v>
      </c>
      <c r="AT87" s="156">
        <f t="shared" si="190"/>
        <v>14.608695652173912</v>
      </c>
      <c r="AU87" s="185">
        <f t="shared" si="191"/>
        <v>816.6260869565217</v>
      </c>
    </row>
    <row r="88" spans="1:48" s="160" customFormat="1" ht="12.75" x14ac:dyDescent="0.2">
      <c r="A88" s="184">
        <v>72.099999999999994</v>
      </c>
      <c r="B88" s="162">
        <f t="shared" si="168"/>
        <v>286.01</v>
      </c>
      <c r="C88" s="187">
        <v>3.49</v>
      </c>
      <c r="D88" s="156">
        <f t="shared" si="169"/>
        <v>20.659025787965614</v>
      </c>
      <c r="E88" s="185">
        <f t="shared" si="170"/>
        <v>1154.8395415472778</v>
      </c>
      <c r="F88" s="186"/>
      <c r="G88" s="184">
        <v>78.099999999999994</v>
      </c>
      <c r="H88" s="162">
        <f t="shared" si="171"/>
        <v>285.8</v>
      </c>
      <c r="I88" s="187">
        <v>3.7</v>
      </c>
      <c r="J88" s="156">
        <f t="shared" si="172"/>
        <v>21.108108108108105</v>
      </c>
      <c r="K88" s="185">
        <f t="shared" si="173"/>
        <v>1179.9432432432432</v>
      </c>
      <c r="M88" s="184">
        <v>77.3</v>
      </c>
      <c r="N88" s="162">
        <f t="shared" si="174"/>
        <v>285.99</v>
      </c>
      <c r="O88" s="187">
        <v>3.51</v>
      </c>
      <c r="P88" s="156">
        <f t="shared" si="175"/>
        <v>22.022792022792025</v>
      </c>
      <c r="Q88" s="185">
        <f t="shared" si="176"/>
        <v>1231.0740740740741</v>
      </c>
      <c r="S88" s="184">
        <v>73.5</v>
      </c>
      <c r="T88" s="162">
        <f t="shared" si="177"/>
        <v>285.92</v>
      </c>
      <c r="U88" s="187">
        <v>3.58</v>
      </c>
      <c r="V88" s="156">
        <f t="shared" si="178"/>
        <v>20.53072625698324</v>
      </c>
      <c r="W88" s="185">
        <f t="shared" si="179"/>
        <v>1147.6675977653631</v>
      </c>
      <c r="Y88" s="184">
        <v>75.8</v>
      </c>
      <c r="Z88" s="162">
        <f t="shared" si="180"/>
        <v>285.82</v>
      </c>
      <c r="AA88" s="187">
        <v>3.68</v>
      </c>
      <c r="AB88" s="156">
        <f t="shared" si="181"/>
        <v>20.59782608695652</v>
      </c>
      <c r="AC88" s="185">
        <f t="shared" si="182"/>
        <v>1151.4184782608695</v>
      </c>
      <c r="AE88" s="156">
        <v>77.900000000000006</v>
      </c>
      <c r="AF88" s="162">
        <f t="shared" si="183"/>
        <v>285.94</v>
      </c>
      <c r="AG88" s="163">
        <v>3.56</v>
      </c>
      <c r="AH88" s="156">
        <f t="shared" si="184"/>
        <v>21.882022471910112</v>
      </c>
      <c r="AI88" s="185">
        <f t="shared" si="185"/>
        <v>1223.2050561797753</v>
      </c>
      <c r="AK88" s="156">
        <v>77.2</v>
      </c>
      <c r="AL88" s="162">
        <f t="shared" si="186"/>
        <v>285.97000000000003</v>
      </c>
      <c r="AM88" s="163">
        <v>3.53</v>
      </c>
      <c r="AN88" s="156">
        <f t="shared" si="187"/>
        <v>21.869688385269125</v>
      </c>
      <c r="AO88" s="185">
        <f t="shared" si="188"/>
        <v>1222.5155807365441</v>
      </c>
      <c r="AQ88" s="156">
        <v>68.599999999999994</v>
      </c>
      <c r="AR88" s="162">
        <f t="shared" si="189"/>
        <v>285.08999999999997</v>
      </c>
      <c r="AS88" s="163">
        <v>4.41</v>
      </c>
      <c r="AT88" s="156">
        <f t="shared" si="190"/>
        <v>15.555555555555554</v>
      </c>
      <c r="AU88" s="185">
        <f t="shared" si="191"/>
        <v>869.55555555555543</v>
      </c>
    </row>
    <row r="89" spans="1:48" s="160" customFormat="1" ht="12.75" x14ac:dyDescent="0.2">
      <c r="A89" s="184">
        <v>97</v>
      </c>
      <c r="B89" s="162">
        <f t="shared" si="168"/>
        <v>284.77999999999997</v>
      </c>
      <c r="C89" s="187">
        <v>4.72</v>
      </c>
      <c r="D89" s="156">
        <f t="shared" si="169"/>
        <v>20.550847457627121</v>
      </c>
      <c r="E89" s="185">
        <f t="shared" si="170"/>
        <v>1148.792372881356</v>
      </c>
      <c r="F89" s="186"/>
      <c r="G89" s="184">
        <v>103.1</v>
      </c>
      <c r="H89" s="162">
        <f t="shared" si="171"/>
        <v>284.57</v>
      </c>
      <c r="I89" s="187">
        <v>4.93</v>
      </c>
      <c r="J89" s="156">
        <f t="shared" si="172"/>
        <v>20.912778904665313</v>
      </c>
      <c r="K89" s="185">
        <f t="shared" si="173"/>
        <v>1169.024340770791</v>
      </c>
      <c r="M89" s="184">
        <v>103</v>
      </c>
      <c r="N89" s="162">
        <f t="shared" si="174"/>
        <v>284.62</v>
      </c>
      <c r="O89" s="187">
        <v>4.88</v>
      </c>
      <c r="P89" s="156">
        <f t="shared" si="175"/>
        <v>21.106557377049182</v>
      </c>
      <c r="Q89" s="185">
        <f t="shared" si="176"/>
        <v>1179.8565573770493</v>
      </c>
      <c r="S89" s="184">
        <v>106.7</v>
      </c>
      <c r="T89" s="162">
        <f t="shared" si="177"/>
        <v>284.33</v>
      </c>
      <c r="U89" s="187">
        <v>5.17</v>
      </c>
      <c r="V89" s="156">
        <f t="shared" si="178"/>
        <v>20.638297872340427</v>
      </c>
      <c r="W89" s="185">
        <f t="shared" si="179"/>
        <v>1153.6808510638298</v>
      </c>
      <c r="Y89" s="184">
        <v>100.1</v>
      </c>
      <c r="Z89" s="162">
        <f t="shared" si="180"/>
        <v>284.58</v>
      </c>
      <c r="AA89" s="187">
        <v>4.92</v>
      </c>
      <c r="AB89" s="156">
        <f t="shared" si="181"/>
        <v>20.345528455284551</v>
      </c>
      <c r="AC89" s="185">
        <f t="shared" si="182"/>
        <v>1137.3150406504064</v>
      </c>
      <c r="AE89" s="156">
        <v>102.6</v>
      </c>
      <c r="AF89" s="162">
        <f t="shared" si="183"/>
        <v>284.56</v>
      </c>
      <c r="AG89" s="163">
        <v>4.9400000000000004</v>
      </c>
      <c r="AH89" s="156">
        <f t="shared" si="184"/>
        <v>20.769230769230766</v>
      </c>
      <c r="AI89" s="185">
        <f t="shared" si="185"/>
        <v>1160.9999999999998</v>
      </c>
      <c r="AK89" s="156">
        <v>103</v>
      </c>
      <c r="AL89" s="162">
        <f t="shared" si="186"/>
        <v>284.54000000000002</v>
      </c>
      <c r="AM89" s="163">
        <v>4.96</v>
      </c>
      <c r="AN89" s="156">
        <f t="shared" si="187"/>
        <v>20.766129032258064</v>
      </c>
      <c r="AO89" s="185">
        <f t="shared" si="188"/>
        <v>1160.8266129032259</v>
      </c>
      <c r="AQ89" s="156">
        <v>103.4</v>
      </c>
      <c r="AR89" s="162">
        <f t="shared" si="189"/>
        <v>283.2</v>
      </c>
      <c r="AS89" s="163">
        <v>6.3</v>
      </c>
      <c r="AT89" s="156">
        <f t="shared" si="190"/>
        <v>16.412698412698415</v>
      </c>
      <c r="AU89" s="185">
        <f t="shared" si="191"/>
        <v>917.46984126984137</v>
      </c>
    </row>
    <row r="90" spans="1:48" s="160" customFormat="1" ht="12.75" x14ac:dyDescent="0.2">
      <c r="A90" s="184">
        <v>127.7</v>
      </c>
      <c r="B90" s="162">
        <f t="shared" si="168"/>
        <v>283.58999999999997</v>
      </c>
      <c r="C90" s="187">
        <v>5.91</v>
      </c>
      <c r="D90" s="156">
        <f t="shared" si="169"/>
        <v>21.607445008460235</v>
      </c>
      <c r="E90" s="185">
        <f t="shared" si="170"/>
        <v>1207.8561759729271</v>
      </c>
      <c r="F90" s="186"/>
      <c r="G90" s="184">
        <v>126.4</v>
      </c>
      <c r="H90" s="162">
        <f t="shared" si="171"/>
        <v>283.49</v>
      </c>
      <c r="I90" s="187">
        <v>6.01</v>
      </c>
      <c r="J90" s="156">
        <f t="shared" si="172"/>
        <v>21.031613976705493</v>
      </c>
      <c r="K90" s="185">
        <f t="shared" si="173"/>
        <v>1175.6672212978372</v>
      </c>
      <c r="M90" s="184">
        <v>126.1</v>
      </c>
      <c r="N90" s="162">
        <f t="shared" si="174"/>
        <v>283.49</v>
      </c>
      <c r="O90" s="187">
        <v>6.01</v>
      </c>
      <c r="P90" s="156">
        <f t="shared" si="175"/>
        <v>20.981697171381033</v>
      </c>
      <c r="Q90" s="185">
        <f t="shared" si="176"/>
        <v>1172.8768718801996</v>
      </c>
      <c r="S90" s="184">
        <v>121.1</v>
      </c>
      <c r="T90" s="162">
        <f t="shared" si="177"/>
        <v>283.51</v>
      </c>
      <c r="U90" s="187">
        <v>5.99</v>
      </c>
      <c r="V90" s="156">
        <f t="shared" si="178"/>
        <v>20.217028380634389</v>
      </c>
      <c r="W90" s="185">
        <f t="shared" si="179"/>
        <v>1130.1318864774623</v>
      </c>
      <c r="Y90" s="184">
        <v>122.5</v>
      </c>
      <c r="Z90" s="162">
        <f t="shared" si="180"/>
        <v>283.38</v>
      </c>
      <c r="AA90" s="187">
        <v>6.12</v>
      </c>
      <c r="AB90" s="156">
        <f t="shared" si="181"/>
        <v>20.016339869281044</v>
      </c>
      <c r="AC90" s="185">
        <f t="shared" si="182"/>
        <v>1118.9133986928102</v>
      </c>
      <c r="AE90" s="156">
        <v>126.3</v>
      </c>
      <c r="AF90" s="162">
        <f t="shared" si="183"/>
        <v>283.36</v>
      </c>
      <c r="AG90" s="163">
        <v>6.14</v>
      </c>
      <c r="AH90" s="156">
        <f t="shared" si="184"/>
        <v>20.570032573289904</v>
      </c>
      <c r="AI90" s="185">
        <f t="shared" si="185"/>
        <v>1149.8648208469056</v>
      </c>
      <c r="AK90" s="156">
        <v>126.6</v>
      </c>
      <c r="AL90" s="162">
        <f t="shared" si="186"/>
        <v>283.29000000000002</v>
      </c>
      <c r="AM90" s="163">
        <v>6.21</v>
      </c>
      <c r="AN90" s="156">
        <f t="shared" si="187"/>
        <v>20.386473429951689</v>
      </c>
      <c r="AO90" s="185">
        <f t="shared" si="188"/>
        <v>1139.6038647342993</v>
      </c>
      <c r="AQ90" s="156">
        <v>135.80000000000001</v>
      </c>
      <c r="AR90" s="162">
        <f t="shared" si="189"/>
        <v>281.76</v>
      </c>
      <c r="AS90" s="163">
        <v>7.74</v>
      </c>
      <c r="AT90" s="156">
        <f t="shared" si="190"/>
        <v>17.545219638242894</v>
      </c>
      <c r="AU90" s="185">
        <f t="shared" si="191"/>
        <v>980.77777777777783</v>
      </c>
    </row>
    <row r="91" spans="1:48" s="160" customFormat="1" ht="12.75" x14ac:dyDescent="0.2">
      <c r="A91" s="184">
        <v>149.80000000000001</v>
      </c>
      <c r="B91" s="162">
        <f t="shared" si="168"/>
        <v>282.61</v>
      </c>
      <c r="C91" s="187">
        <v>6.89</v>
      </c>
      <c r="D91" s="156">
        <f t="shared" si="169"/>
        <v>21.741654571843252</v>
      </c>
      <c r="E91" s="185">
        <f t="shared" si="170"/>
        <v>1215.3584905660377</v>
      </c>
      <c r="F91" s="186"/>
      <c r="G91" s="184">
        <v>148.80000000000001</v>
      </c>
      <c r="H91" s="162">
        <f t="shared" si="171"/>
        <v>282.24</v>
      </c>
      <c r="I91" s="187">
        <v>7.26</v>
      </c>
      <c r="J91" s="156">
        <f t="shared" si="172"/>
        <v>20.495867768595044</v>
      </c>
      <c r="K91" s="185">
        <f t="shared" si="173"/>
        <v>1145.7190082644629</v>
      </c>
      <c r="M91" s="184">
        <v>148.5</v>
      </c>
      <c r="N91" s="162">
        <f t="shared" si="174"/>
        <v>282.22000000000003</v>
      </c>
      <c r="O91" s="187">
        <v>7.28</v>
      </c>
      <c r="P91" s="156">
        <f t="shared" si="175"/>
        <v>20.398351648351646</v>
      </c>
      <c r="Q91" s="185">
        <f t="shared" si="176"/>
        <v>1140.2678571428569</v>
      </c>
      <c r="S91" s="184">
        <v>151.5</v>
      </c>
      <c r="T91" s="162">
        <f t="shared" si="177"/>
        <v>282.32</v>
      </c>
      <c r="U91" s="187">
        <v>7.18</v>
      </c>
      <c r="V91" s="156">
        <f t="shared" si="178"/>
        <v>21.100278551532035</v>
      </c>
      <c r="W91" s="185">
        <f t="shared" si="179"/>
        <v>1179.5055710306408</v>
      </c>
      <c r="Y91" s="184">
        <v>153.30000000000001</v>
      </c>
      <c r="Z91" s="162">
        <f t="shared" si="180"/>
        <v>282.16000000000003</v>
      </c>
      <c r="AA91" s="187">
        <v>7.34</v>
      </c>
      <c r="AB91" s="156">
        <f t="shared" si="181"/>
        <v>20.88555858310627</v>
      </c>
      <c r="AC91" s="185">
        <f t="shared" si="182"/>
        <v>1167.5027247956405</v>
      </c>
      <c r="AE91" s="156">
        <v>148.9</v>
      </c>
      <c r="AF91" s="162">
        <f t="shared" si="183"/>
        <v>282.24</v>
      </c>
      <c r="AG91" s="163">
        <v>7.26</v>
      </c>
      <c r="AH91" s="156">
        <f t="shared" si="184"/>
        <v>20.509641873278238</v>
      </c>
      <c r="AI91" s="185">
        <f t="shared" si="185"/>
        <v>1146.4889807162535</v>
      </c>
      <c r="AK91" s="156">
        <v>148.69999999999999</v>
      </c>
      <c r="AL91" s="162">
        <f t="shared" si="186"/>
        <v>282.17</v>
      </c>
      <c r="AM91" s="163">
        <v>7.33</v>
      </c>
      <c r="AN91" s="156">
        <f t="shared" si="187"/>
        <v>20.286493860845837</v>
      </c>
      <c r="AO91" s="185">
        <f t="shared" si="188"/>
        <v>1134.0150068212822</v>
      </c>
      <c r="AQ91" s="156">
        <v>147.4</v>
      </c>
      <c r="AR91" s="162">
        <f t="shared" si="189"/>
        <v>281.08</v>
      </c>
      <c r="AS91" s="163">
        <v>8.42</v>
      </c>
      <c r="AT91" s="156">
        <f t="shared" si="190"/>
        <v>17.505938242280287</v>
      </c>
      <c r="AU91" s="185">
        <f t="shared" si="191"/>
        <v>978.58194774346805</v>
      </c>
    </row>
    <row r="92" spans="1:48" s="160" customFormat="1" ht="12.75" x14ac:dyDescent="0.2">
      <c r="A92" s="184">
        <v>171.6</v>
      </c>
      <c r="B92" s="162">
        <f t="shared" si="168"/>
        <v>281.44</v>
      </c>
      <c r="C92" s="187">
        <v>8.06</v>
      </c>
      <c r="D92" s="156">
        <f t="shared" si="169"/>
        <v>21.29032258064516</v>
      </c>
      <c r="E92" s="185">
        <f t="shared" si="170"/>
        <v>1190.1290322580644</v>
      </c>
      <c r="F92" s="186"/>
      <c r="G92" s="184">
        <v>179</v>
      </c>
      <c r="H92" s="162">
        <f t="shared" si="171"/>
        <v>280.97000000000003</v>
      </c>
      <c r="I92" s="187">
        <v>8.5299999999999994</v>
      </c>
      <c r="J92" s="156">
        <f t="shared" si="172"/>
        <v>20.984759671746776</v>
      </c>
      <c r="K92" s="185">
        <f t="shared" si="173"/>
        <v>1173.0480656506447</v>
      </c>
      <c r="M92" s="184">
        <v>178.8</v>
      </c>
      <c r="N92" s="162">
        <f t="shared" si="174"/>
        <v>280.95</v>
      </c>
      <c r="O92" s="187">
        <v>8.5500000000000007</v>
      </c>
      <c r="P92" s="156">
        <f t="shared" si="175"/>
        <v>20.912280701754387</v>
      </c>
      <c r="Q92" s="185">
        <f t="shared" si="176"/>
        <v>1168.9964912280702</v>
      </c>
      <c r="S92" s="184">
        <v>173.8</v>
      </c>
      <c r="T92" s="162">
        <f t="shared" si="177"/>
        <v>281.22000000000003</v>
      </c>
      <c r="U92" s="187">
        <v>8.2799999999999994</v>
      </c>
      <c r="V92" s="156">
        <f t="shared" si="178"/>
        <v>20.990338164251209</v>
      </c>
      <c r="W92" s="185">
        <f t="shared" si="179"/>
        <v>1173.3599033816427</v>
      </c>
      <c r="Y92" s="184">
        <v>175.9</v>
      </c>
      <c r="Z92" s="162">
        <f t="shared" si="180"/>
        <v>281.13</v>
      </c>
      <c r="AA92" s="187">
        <v>8.3699999999999992</v>
      </c>
      <c r="AB92" s="156">
        <f t="shared" si="181"/>
        <v>21.015531660692954</v>
      </c>
      <c r="AC92" s="185">
        <f t="shared" si="182"/>
        <v>1174.7682198327361</v>
      </c>
      <c r="AE92" s="156">
        <v>171.6</v>
      </c>
      <c r="AF92" s="162">
        <f t="shared" si="183"/>
        <v>280.95999999999998</v>
      </c>
      <c r="AG92" s="163">
        <v>8.5399999999999991</v>
      </c>
      <c r="AH92" s="156">
        <f t="shared" si="184"/>
        <v>20.093676814988292</v>
      </c>
      <c r="AI92" s="185">
        <f t="shared" si="185"/>
        <v>1123.2365339578455</v>
      </c>
      <c r="AK92" s="156">
        <v>171</v>
      </c>
      <c r="AL92" s="162">
        <f t="shared" si="186"/>
        <v>280.87</v>
      </c>
      <c r="AM92" s="163">
        <v>8.6300000000000008</v>
      </c>
      <c r="AN92" s="156">
        <f t="shared" si="187"/>
        <v>19.814600231749708</v>
      </c>
      <c r="AO92" s="185">
        <f t="shared" si="188"/>
        <v>1107.6361529548087</v>
      </c>
      <c r="AQ92" s="156">
        <v>183.5</v>
      </c>
      <c r="AR92" s="162">
        <f t="shared" si="189"/>
        <v>279.73</v>
      </c>
      <c r="AS92" s="163">
        <v>9.77</v>
      </c>
      <c r="AT92" s="156">
        <f t="shared" si="190"/>
        <v>18.781985670419651</v>
      </c>
      <c r="AU92" s="185">
        <f t="shared" si="191"/>
        <v>1049.9129989764585</v>
      </c>
    </row>
    <row r="93" spans="1:48" s="160" customFormat="1" ht="12.75" x14ac:dyDescent="0.2">
      <c r="A93" s="184">
        <v>211</v>
      </c>
      <c r="B93" s="162">
        <f t="shared" si="168"/>
        <v>279.99</v>
      </c>
      <c r="C93" s="187">
        <v>9.51</v>
      </c>
      <c r="D93" s="156">
        <f t="shared" si="169"/>
        <v>22.187171398527866</v>
      </c>
      <c r="E93" s="185">
        <f t="shared" si="170"/>
        <v>1240.2628811777076</v>
      </c>
      <c r="F93" s="186"/>
      <c r="G93" s="184">
        <v>203.2</v>
      </c>
      <c r="H93" s="162">
        <f t="shared" si="171"/>
        <v>279.93</v>
      </c>
      <c r="I93" s="187">
        <v>9.57</v>
      </c>
      <c r="J93" s="156">
        <f t="shared" si="172"/>
        <v>21.233019853709507</v>
      </c>
      <c r="K93" s="185">
        <f t="shared" si="173"/>
        <v>1186.9258098223613</v>
      </c>
      <c r="M93" s="184">
        <v>203.2</v>
      </c>
      <c r="N93" s="162">
        <f t="shared" si="174"/>
        <v>279.81</v>
      </c>
      <c r="O93" s="187">
        <v>9.69</v>
      </c>
      <c r="P93" s="156">
        <f t="shared" si="175"/>
        <v>20.970072239422084</v>
      </c>
      <c r="Q93" s="185">
        <f t="shared" si="176"/>
        <v>1172.2270381836945</v>
      </c>
      <c r="S93" s="184">
        <v>196.3</v>
      </c>
      <c r="T93" s="162">
        <f t="shared" si="177"/>
        <v>280.22000000000003</v>
      </c>
      <c r="U93" s="187">
        <v>9.2799999999999994</v>
      </c>
      <c r="V93" s="156">
        <f t="shared" si="178"/>
        <v>21.153017241379313</v>
      </c>
      <c r="W93" s="185">
        <f t="shared" si="179"/>
        <v>1182.4536637931035</v>
      </c>
      <c r="Y93" s="184">
        <v>198.6</v>
      </c>
      <c r="Z93" s="162">
        <f t="shared" si="180"/>
        <v>280.08999999999997</v>
      </c>
      <c r="AA93" s="187">
        <v>9.41</v>
      </c>
      <c r="AB93" s="156">
        <f t="shared" si="181"/>
        <v>21.105207226354942</v>
      </c>
      <c r="AC93" s="185">
        <f t="shared" si="182"/>
        <v>1179.7810839532413</v>
      </c>
      <c r="AE93" s="156">
        <v>202.2</v>
      </c>
      <c r="AF93" s="162">
        <f t="shared" si="183"/>
        <v>279.70999999999998</v>
      </c>
      <c r="AG93" s="163">
        <v>9.7899999999999991</v>
      </c>
      <c r="AH93" s="156">
        <f t="shared" si="184"/>
        <v>20.653728294177732</v>
      </c>
      <c r="AI93" s="185">
        <f t="shared" si="185"/>
        <v>1154.5434116445351</v>
      </c>
      <c r="AK93" s="156">
        <v>202.5</v>
      </c>
      <c r="AL93" s="162">
        <f t="shared" si="186"/>
        <v>279.62</v>
      </c>
      <c r="AM93" s="163">
        <v>9.8800000000000008</v>
      </c>
      <c r="AN93" s="156">
        <f t="shared" si="187"/>
        <v>20.495951417004047</v>
      </c>
      <c r="AO93" s="185">
        <f t="shared" si="188"/>
        <v>1145.7236842105262</v>
      </c>
      <c r="AQ93" s="156">
        <v>200.2</v>
      </c>
      <c r="AR93" s="162">
        <f t="shared" si="189"/>
        <v>278.97000000000003</v>
      </c>
      <c r="AS93" s="163">
        <v>10.53</v>
      </c>
      <c r="AT93" s="156">
        <f t="shared" si="190"/>
        <v>19.012345679012345</v>
      </c>
      <c r="AU93" s="185">
        <f t="shared" si="191"/>
        <v>1062.7901234567901</v>
      </c>
    </row>
    <row r="94" spans="1:48" s="160" customFormat="1" ht="12.75" x14ac:dyDescent="0.2">
      <c r="A94" s="184">
        <v>225.9</v>
      </c>
      <c r="B94" s="162">
        <f t="shared" si="168"/>
        <v>279.24</v>
      </c>
      <c r="C94" s="187">
        <v>10.26</v>
      </c>
      <c r="D94" s="156">
        <f t="shared" si="169"/>
        <v>22.017543859649123</v>
      </c>
      <c r="E94" s="185">
        <f t="shared" si="170"/>
        <v>1230.780701754386</v>
      </c>
      <c r="F94" s="186"/>
      <c r="G94" s="184">
        <v>225.6</v>
      </c>
      <c r="H94" s="162">
        <f t="shared" si="171"/>
        <v>278.91000000000003</v>
      </c>
      <c r="I94" s="187">
        <v>10.59</v>
      </c>
      <c r="J94" s="156">
        <f t="shared" si="172"/>
        <v>21.303116147308781</v>
      </c>
      <c r="K94" s="185">
        <f t="shared" si="173"/>
        <v>1190.8441926345608</v>
      </c>
      <c r="M94" s="184">
        <v>224.5</v>
      </c>
      <c r="N94" s="162">
        <f t="shared" si="174"/>
        <v>278.81</v>
      </c>
      <c r="O94" s="187">
        <v>10.69</v>
      </c>
      <c r="P94" s="156">
        <f t="shared" si="175"/>
        <v>21.000935453695043</v>
      </c>
      <c r="Q94" s="185">
        <f t="shared" si="176"/>
        <v>1173.9522918615528</v>
      </c>
      <c r="S94" s="184">
        <v>227.8</v>
      </c>
      <c r="T94" s="162">
        <f t="shared" si="177"/>
        <v>279.02</v>
      </c>
      <c r="U94" s="187">
        <v>10.48</v>
      </c>
      <c r="V94" s="156">
        <f t="shared" si="178"/>
        <v>21.736641221374047</v>
      </c>
      <c r="W94" s="185">
        <f t="shared" si="179"/>
        <v>1215.0782442748091</v>
      </c>
      <c r="Y94" s="184">
        <v>229.2</v>
      </c>
      <c r="Z94" s="162">
        <f t="shared" si="180"/>
        <v>278.75</v>
      </c>
      <c r="AA94" s="187">
        <v>10.75</v>
      </c>
      <c r="AB94" s="156">
        <f t="shared" si="181"/>
        <v>21.320930232558137</v>
      </c>
      <c r="AC94" s="185">
        <f t="shared" si="182"/>
        <v>1191.8399999999999</v>
      </c>
      <c r="AE94" s="156">
        <v>225.2</v>
      </c>
      <c r="AF94" s="162">
        <f t="shared" si="183"/>
        <v>278.67</v>
      </c>
      <c r="AG94" s="163">
        <v>10.83</v>
      </c>
      <c r="AH94" s="156">
        <f t="shared" si="184"/>
        <v>20.794090489381347</v>
      </c>
      <c r="AI94" s="185">
        <f t="shared" si="185"/>
        <v>1162.3896583564172</v>
      </c>
      <c r="AK94" s="156">
        <v>225.7</v>
      </c>
      <c r="AL94" s="162">
        <f t="shared" si="186"/>
        <v>278.51</v>
      </c>
      <c r="AM94" s="163">
        <v>10.99</v>
      </c>
      <c r="AN94" s="156">
        <f t="shared" si="187"/>
        <v>20.536851683348498</v>
      </c>
      <c r="AO94" s="185">
        <f t="shared" si="188"/>
        <v>1148.0100090991809</v>
      </c>
      <c r="AQ94" s="156">
        <v>230.6</v>
      </c>
      <c r="AR94" s="162">
        <f t="shared" si="189"/>
        <v>277.69</v>
      </c>
      <c r="AS94" s="163">
        <v>11.81</v>
      </c>
      <c r="AT94" s="156">
        <f t="shared" si="190"/>
        <v>19.525825571549532</v>
      </c>
      <c r="AU94" s="185">
        <f t="shared" si="191"/>
        <v>1091.4936494496189</v>
      </c>
    </row>
    <row r="95" spans="1:48" s="160" customFormat="1" ht="12.75" x14ac:dyDescent="0.2">
      <c r="A95" s="184">
        <v>237.3</v>
      </c>
      <c r="B95" s="162">
        <f t="shared" si="168"/>
        <v>278.70999999999998</v>
      </c>
      <c r="C95" s="187">
        <v>10.79</v>
      </c>
      <c r="D95" s="156">
        <f t="shared" si="169"/>
        <v>21.992585727525491</v>
      </c>
      <c r="E95" s="185">
        <f t="shared" si="170"/>
        <v>1229.3855421686749</v>
      </c>
      <c r="F95" s="186"/>
      <c r="G95" s="184">
        <v>248.2</v>
      </c>
      <c r="H95" s="162">
        <f t="shared" si="171"/>
        <v>277.75</v>
      </c>
      <c r="I95" s="187">
        <v>11.75</v>
      </c>
      <c r="J95" s="156">
        <f t="shared" si="172"/>
        <v>21.123404255319148</v>
      </c>
      <c r="K95" s="185">
        <f t="shared" si="173"/>
        <v>1180.7982978723403</v>
      </c>
      <c r="M95" s="184">
        <v>247.8</v>
      </c>
      <c r="N95" s="162">
        <f t="shared" si="174"/>
        <v>277.81</v>
      </c>
      <c r="O95" s="187">
        <v>11.69</v>
      </c>
      <c r="P95" s="156">
        <f t="shared" si="175"/>
        <v>21.197604790419163</v>
      </c>
      <c r="Q95" s="185">
        <f t="shared" si="176"/>
        <v>1184.9461077844312</v>
      </c>
      <c r="S95" s="184">
        <v>250.4</v>
      </c>
      <c r="T95" s="162">
        <f t="shared" si="177"/>
        <v>278</v>
      </c>
      <c r="U95" s="187">
        <v>11.5</v>
      </c>
      <c r="V95" s="156">
        <f t="shared" si="178"/>
        <v>21.773913043478263</v>
      </c>
      <c r="W95" s="185">
        <f t="shared" si="179"/>
        <v>1217.1617391304349</v>
      </c>
      <c r="Y95" s="184">
        <v>252.4</v>
      </c>
      <c r="Z95" s="162">
        <f t="shared" si="180"/>
        <v>277.77</v>
      </c>
      <c r="AA95" s="187">
        <v>11.73</v>
      </c>
      <c r="AB95" s="156">
        <f t="shared" si="181"/>
        <v>21.517476555839728</v>
      </c>
      <c r="AC95" s="185">
        <f t="shared" si="182"/>
        <v>1202.8269394714407</v>
      </c>
      <c r="AE95" s="156">
        <v>248.2</v>
      </c>
      <c r="AF95" s="162">
        <f t="shared" si="183"/>
        <v>277.68</v>
      </c>
      <c r="AG95" s="163">
        <v>11.82</v>
      </c>
      <c r="AH95" s="156">
        <f t="shared" si="184"/>
        <v>20.998307952622671</v>
      </c>
      <c r="AI95" s="185">
        <f t="shared" si="185"/>
        <v>1173.8054145516073</v>
      </c>
      <c r="AK95" s="156">
        <v>247.6</v>
      </c>
      <c r="AL95" s="162">
        <f t="shared" si="186"/>
        <v>277.35000000000002</v>
      </c>
      <c r="AM95" s="163">
        <v>12.15</v>
      </c>
      <c r="AN95" s="156">
        <f t="shared" si="187"/>
        <v>20.378600823045268</v>
      </c>
      <c r="AO95" s="185">
        <f t="shared" si="188"/>
        <v>1139.1637860082305</v>
      </c>
      <c r="AQ95" s="156">
        <v>254.3</v>
      </c>
      <c r="AR95" s="162">
        <f t="shared" si="189"/>
        <v>276.64999999999998</v>
      </c>
      <c r="AS95" s="163">
        <v>12.85</v>
      </c>
      <c r="AT95" s="156">
        <f t="shared" si="190"/>
        <v>19.789883268482491</v>
      </c>
      <c r="AU95" s="185">
        <f t="shared" si="191"/>
        <v>1106.2544747081713</v>
      </c>
    </row>
    <row r="96" spans="1:48" s="160" customFormat="1" ht="12.75" x14ac:dyDescent="0.2">
      <c r="A96" s="184">
        <v>279.8</v>
      </c>
      <c r="B96" s="162">
        <f t="shared" si="168"/>
        <v>276.83</v>
      </c>
      <c r="C96" s="187">
        <v>12.67</v>
      </c>
      <c r="D96" s="156">
        <f t="shared" si="169"/>
        <v>22.083662194159434</v>
      </c>
      <c r="E96" s="185">
        <f t="shared" si="170"/>
        <v>1234.4767166535123</v>
      </c>
      <c r="F96" s="186"/>
      <c r="G96" s="184">
        <v>279.5</v>
      </c>
      <c r="H96" s="162">
        <f t="shared" si="171"/>
        <v>276.58999999999997</v>
      </c>
      <c r="I96" s="187">
        <v>12.91</v>
      </c>
      <c r="J96" s="156">
        <f t="shared" si="172"/>
        <v>21.649883810999224</v>
      </c>
      <c r="K96" s="185">
        <f t="shared" si="173"/>
        <v>1210.2285050348567</v>
      </c>
      <c r="M96" s="184">
        <v>279.3</v>
      </c>
      <c r="N96" s="162">
        <f t="shared" si="174"/>
        <v>276.44</v>
      </c>
      <c r="O96" s="187">
        <v>13.06</v>
      </c>
      <c r="P96" s="156">
        <f t="shared" si="175"/>
        <v>21.385911179173046</v>
      </c>
      <c r="Q96" s="185">
        <f t="shared" si="176"/>
        <v>1195.4724349157732</v>
      </c>
      <c r="S96" s="184">
        <v>272.89999999999998</v>
      </c>
      <c r="T96" s="162">
        <f t="shared" si="177"/>
        <v>276.75</v>
      </c>
      <c r="U96" s="187">
        <v>12.75</v>
      </c>
      <c r="V96" s="156">
        <f t="shared" si="178"/>
        <v>21.40392156862745</v>
      </c>
      <c r="W96" s="185">
        <f t="shared" si="179"/>
        <v>1196.4792156862743</v>
      </c>
      <c r="Y96" s="184">
        <v>274.3</v>
      </c>
      <c r="Z96" s="162">
        <f t="shared" si="180"/>
        <v>276.75</v>
      </c>
      <c r="AA96" s="187">
        <v>12.75</v>
      </c>
      <c r="AB96" s="156">
        <f t="shared" si="181"/>
        <v>21.51372549019608</v>
      </c>
      <c r="AC96" s="185">
        <f t="shared" si="182"/>
        <v>1202.6172549019609</v>
      </c>
      <c r="AE96" s="156">
        <v>269.60000000000002</v>
      </c>
      <c r="AF96" s="162">
        <f t="shared" si="183"/>
        <v>276.63</v>
      </c>
      <c r="AG96" s="163">
        <v>12.87</v>
      </c>
      <c r="AH96" s="156">
        <f t="shared" si="184"/>
        <v>20.94794094794095</v>
      </c>
      <c r="AI96" s="185">
        <f t="shared" si="185"/>
        <v>1170.9898989898991</v>
      </c>
      <c r="AK96" s="156">
        <v>269.2</v>
      </c>
      <c r="AL96" s="162">
        <f t="shared" si="186"/>
        <v>276.43</v>
      </c>
      <c r="AM96" s="163">
        <v>13.07</v>
      </c>
      <c r="AN96" s="156">
        <f t="shared" si="187"/>
        <v>20.596786534047435</v>
      </c>
      <c r="AO96" s="185">
        <f t="shared" si="188"/>
        <v>1151.3603672532515</v>
      </c>
      <c r="AQ96" s="156">
        <v>275.8</v>
      </c>
      <c r="AR96" s="162">
        <f t="shared" si="189"/>
        <v>275.62</v>
      </c>
      <c r="AS96" s="163">
        <v>13.88</v>
      </c>
      <c r="AT96" s="156">
        <f t="shared" si="190"/>
        <v>19.870317002881844</v>
      </c>
      <c r="AU96" s="185">
        <f t="shared" si="191"/>
        <v>1110.7507204610952</v>
      </c>
    </row>
    <row r="97" spans="1:47" s="160" customFormat="1" ht="12.75" x14ac:dyDescent="0.2">
      <c r="A97" s="184">
        <v>309.10000000000002</v>
      </c>
      <c r="B97" s="162">
        <f t="shared" si="168"/>
        <v>275.52</v>
      </c>
      <c r="C97" s="187">
        <v>13.98</v>
      </c>
      <c r="D97" s="156">
        <f t="shared" ref="D97:D105" si="192">A97/C97</f>
        <v>22.110157367668098</v>
      </c>
      <c r="E97" s="185">
        <f t="shared" si="170"/>
        <v>1235.9577968526467</v>
      </c>
      <c r="F97" s="186"/>
      <c r="G97" s="184">
        <v>302.5</v>
      </c>
      <c r="H97" s="162">
        <f t="shared" si="171"/>
        <v>275.52</v>
      </c>
      <c r="I97" s="187">
        <v>13.98</v>
      </c>
      <c r="J97" s="156">
        <f t="shared" ref="J97:J105" si="193">G97/I97</f>
        <v>21.638054363376252</v>
      </c>
      <c r="K97" s="185">
        <f t="shared" si="173"/>
        <v>1209.5672389127324</v>
      </c>
      <c r="M97" s="184">
        <v>311.8</v>
      </c>
      <c r="N97" s="162">
        <f t="shared" si="174"/>
        <v>275.17</v>
      </c>
      <c r="O97" s="187">
        <v>14.33</v>
      </c>
      <c r="P97" s="156">
        <f t="shared" ref="P97:P105" si="194">M97/O97</f>
        <v>21.758548499651081</v>
      </c>
      <c r="Q97" s="185">
        <f t="shared" si="176"/>
        <v>1216.3028611304953</v>
      </c>
      <c r="S97" s="184">
        <v>304.7</v>
      </c>
      <c r="T97" s="162">
        <f t="shared" si="177"/>
        <v>275.55</v>
      </c>
      <c r="U97" s="187">
        <v>13.95</v>
      </c>
      <c r="V97" s="156">
        <f t="shared" ref="V97:V105" si="195">S97/U97</f>
        <v>21.842293906810035</v>
      </c>
      <c r="W97" s="185">
        <f t="shared" si="179"/>
        <v>1220.9842293906809</v>
      </c>
      <c r="Y97" s="184">
        <v>298</v>
      </c>
      <c r="Z97" s="162">
        <f t="shared" si="180"/>
        <v>275.67</v>
      </c>
      <c r="AA97" s="187">
        <v>13.83</v>
      </c>
      <c r="AB97" s="156">
        <f t="shared" si="181"/>
        <v>21.547360809833695</v>
      </c>
      <c r="AC97" s="185">
        <f t="shared" si="182"/>
        <v>1204.4974692697035</v>
      </c>
      <c r="AE97" s="156">
        <v>302.60000000000002</v>
      </c>
      <c r="AF97" s="162">
        <f t="shared" si="183"/>
        <v>275.20999999999998</v>
      </c>
      <c r="AG97" s="163">
        <v>14.29</v>
      </c>
      <c r="AH97" s="156">
        <f t="shared" ref="AH97:AH105" si="196">AE97/AG97</f>
        <v>21.175647305808262</v>
      </c>
      <c r="AI97" s="185">
        <f t="shared" si="185"/>
        <v>1183.7186843946818</v>
      </c>
      <c r="AK97" s="156">
        <v>302.3</v>
      </c>
      <c r="AL97" s="162">
        <f t="shared" si="186"/>
        <v>275.01</v>
      </c>
      <c r="AM97" s="163">
        <v>14.49</v>
      </c>
      <c r="AN97" s="156">
        <f t="shared" si="187"/>
        <v>20.862663906142167</v>
      </c>
      <c r="AO97" s="185">
        <f t="shared" si="188"/>
        <v>1166.2229123533471</v>
      </c>
      <c r="AQ97" s="156">
        <v>299.8</v>
      </c>
      <c r="AR97" s="162">
        <f t="shared" si="189"/>
        <v>274.52</v>
      </c>
      <c r="AS97" s="163">
        <v>14.98</v>
      </c>
      <c r="AT97" s="156">
        <f t="shared" ref="AT97:AT105" si="197">AQ97/AS97</f>
        <v>20.013351134846463</v>
      </c>
      <c r="AU97" s="185">
        <f t="shared" si="191"/>
        <v>1118.7463284379173</v>
      </c>
    </row>
    <row r="98" spans="1:47" s="160" customFormat="1" ht="12.75" x14ac:dyDescent="0.2">
      <c r="A98" s="184">
        <v>325.89999999999998</v>
      </c>
      <c r="B98" s="162">
        <f t="shared" ref="B98:B105" si="198">$D$2-C98</f>
        <v>274.68</v>
      </c>
      <c r="C98" s="187">
        <v>14.82</v>
      </c>
      <c r="D98" s="156">
        <f t="shared" si="192"/>
        <v>21.990553306342779</v>
      </c>
      <c r="E98" s="185">
        <f t="shared" ref="E98:E105" si="199">D98*55.9</f>
        <v>1229.2719298245613</v>
      </c>
      <c r="F98" s="186"/>
      <c r="G98" s="184">
        <v>325.39999999999998</v>
      </c>
      <c r="H98" s="162">
        <f t="shared" ref="H98:H105" si="200">$D$2-I98</f>
        <v>274.52</v>
      </c>
      <c r="I98" s="187">
        <v>14.98</v>
      </c>
      <c r="J98" s="156">
        <f t="shared" si="193"/>
        <v>21.722296395193588</v>
      </c>
      <c r="K98" s="185">
        <f t="shared" ref="K98:K105" si="201">J98*55.9</f>
        <v>1214.2763684913216</v>
      </c>
      <c r="M98" s="184">
        <v>324.5</v>
      </c>
      <c r="N98" s="162">
        <f t="shared" ref="N98:N105" si="202">$D$2-O98</f>
        <v>274.44</v>
      </c>
      <c r="O98" s="187">
        <v>15.06</v>
      </c>
      <c r="P98" s="156">
        <f t="shared" si="194"/>
        <v>21.547144754316069</v>
      </c>
      <c r="Q98" s="185">
        <f t="shared" ref="Q98:Q105" si="203">P98*55.9</f>
        <v>1204.4853917662681</v>
      </c>
      <c r="S98" s="184">
        <v>327.39999999999998</v>
      </c>
      <c r="T98" s="162">
        <f t="shared" ref="T98:T105" si="204">$D$2-U98</f>
        <v>274.45</v>
      </c>
      <c r="U98" s="187">
        <v>15.05</v>
      </c>
      <c r="V98" s="156">
        <f t="shared" si="195"/>
        <v>21.754152823920265</v>
      </c>
      <c r="W98" s="185">
        <f t="shared" ref="W98:W105" si="205">V98*55.9</f>
        <v>1216.0571428571427</v>
      </c>
      <c r="Y98" s="184">
        <v>329.6</v>
      </c>
      <c r="Z98" s="162">
        <f t="shared" ref="Z98:Z105" si="206">$D$2-AA98</f>
        <v>274.39</v>
      </c>
      <c r="AA98" s="187">
        <v>15.11</v>
      </c>
      <c r="AB98" s="156">
        <f t="shared" ref="AB98:AB105" si="207">Y98/AA98</f>
        <v>21.81336863004633</v>
      </c>
      <c r="AC98" s="185">
        <f t="shared" ref="AC98:AC105" si="208">AB98*55.9</f>
        <v>1219.3673064195898</v>
      </c>
      <c r="AE98" s="156">
        <v>337.1</v>
      </c>
      <c r="AF98" s="162">
        <f t="shared" ref="AF98:AF105" si="209">$D$2-AG98</f>
        <v>273.88</v>
      </c>
      <c r="AG98" s="163">
        <v>15.62</v>
      </c>
      <c r="AH98" s="156">
        <f t="shared" si="196"/>
        <v>21.581306017925741</v>
      </c>
      <c r="AI98" s="185">
        <f t="shared" ref="AI98:AI105" si="210">AH98*55.9</f>
        <v>1206.3950064020489</v>
      </c>
      <c r="AK98" s="156">
        <v>336.8</v>
      </c>
      <c r="AL98" s="162">
        <f t="shared" ref="AL98:AL105" si="211">$D$2-AM98</f>
        <v>273.64</v>
      </c>
      <c r="AM98" s="163">
        <v>15.86</v>
      </c>
      <c r="AN98" s="156">
        <f t="shared" ref="AN98:AN105" si="212">AK98/AM98</f>
        <v>21.235813366960908</v>
      </c>
      <c r="AO98" s="185">
        <f t="shared" ref="AO98:AO105" si="213">AN98*55.9</f>
        <v>1187.0819672131147</v>
      </c>
      <c r="AQ98" s="156">
        <v>322.5</v>
      </c>
      <c r="AR98" s="162">
        <f t="shared" ref="AR98:AR105" si="214">$D$2-AS98</f>
        <v>273.55</v>
      </c>
      <c r="AS98" s="163">
        <v>15.95</v>
      </c>
      <c r="AT98" s="156">
        <f t="shared" si="197"/>
        <v>20.219435736677116</v>
      </c>
      <c r="AU98" s="185">
        <f t="shared" ref="AU98:AU105" si="215">AT98*55.9</f>
        <v>1130.2664576802508</v>
      </c>
    </row>
    <row r="99" spans="1:47" s="160" customFormat="1" ht="12.75" x14ac:dyDescent="0.2">
      <c r="A99" s="184">
        <v>356.6</v>
      </c>
      <c r="B99" s="162">
        <f t="shared" si="198"/>
        <v>273.38</v>
      </c>
      <c r="C99" s="187">
        <v>16.12</v>
      </c>
      <c r="D99" s="156">
        <f t="shared" si="192"/>
        <v>22.121588089330025</v>
      </c>
      <c r="E99" s="185">
        <f t="shared" si="199"/>
        <v>1236.5967741935483</v>
      </c>
      <c r="F99" s="186"/>
      <c r="G99" s="184">
        <v>347.2</v>
      </c>
      <c r="H99" s="162">
        <f t="shared" si="200"/>
        <v>273.58999999999997</v>
      </c>
      <c r="I99" s="187">
        <v>15.91</v>
      </c>
      <c r="J99" s="156">
        <f t="shared" si="193"/>
        <v>21.822752985543683</v>
      </c>
      <c r="K99" s="185">
        <f t="shared" si="201"/>
        <v>1219.8918918918919</v>
      </c>
      <c r="M99" s="184">
        <v>361.2</v>
      </c>
      <c r="N99" s="162">
        <f t="shared" si="202"/>
        <v>273.02</v>
      </c>
      <c r="O99" s="187">
        <v>16.48</v>
      </c>
      <c r="P99" s="156">
        <f t="shared" si="194"/>
        <v>21.917475728155338</v>
      </c>
      <c r="Q99" s="185">
        <f t="shared" si="203"/>
        <v>1225.1868932038833</v>
      </c>
      <c r="S99" s="184">
        <v>351.2</v>
      </c>
      <c r="T99" s="162">
        <f t="shared" si="204"/>
        <v>273.43</v>
      </c>
      <c r="U99" s="187">
        <v>16.07</v>
      </c>
      <c r="V99" s="156">
        <f t="shared" si="195"/>
        <v>21.854387056627253</v>
      </c>
      <c r="W99" s="185">
        <f t="shared" si="205"/>
        <v>1221.6602364654634</v>
      </c>
      <c r="Y99" s="184">
        <v>361.6</v>
      </c>
      <c r="Z99" s="162">
        <f t="shared" si="206"/>
        <v>273.11</v>
      </c>
      <c r="AA99" s="187">
        <v>16.39</v>
      </c>
      <c r="AB99" s="156">
        <f t="shared" si="207"/>
        <v>22.062233068944479</v>
      </c>
      <c r="AC99" s="185">
        <f t="shared" si="208"/>
        <v>1233.2788285539964</v>
      </c>
      <c r="AE99" s="156">
        <v>347.4</v>
      </c>
      <c r="AF99" s="162">
        <f t="shared" si="209"/>
        <v>273.22000000000003</v>
      </c>
      <c r="AG99" s="163">
        <v>16.28</v>
      </c>
      <c r="AH99" s="156">
        <f t="shared" si="196"/>
        <v>21.339066339066335</v>
      </c>
      <c r="AI99" s="185">
        <f t="shared" si="210"/>
        <v>1192.8538083538081</v>
      </c>
      <c r="AK99" s="156">
        <v>347.5</v>
      </c>
      <c r="AL99" s="162">
        <f t="shared" si="211"/>
        <v>272.95999999999998</v>
      </c>
      <c r="AM99" s="163">
        <v>16.54</v>
      </c>
      <c r="AN99" s="156">
        <f t="shared" si="212"/>
        <v>21.009673518742442</v>
      </c>
      <c r="AO99" s="185">
        <f t="shared" si="213"/>
        <v>1174.4407496977026</v>
      </c>
      <c r="AQ99" s="156">
        <v>355.3</v>
      </c>
      <c r="AR99" s="162">
        <f t="shared" si="214"/>
        <v>272.3</v>
      </c>
      <c r="AS99" s="163">
        <v>17.2</v>
      </c>
      <c r="AT99" s="156">
        <f t="shared" si="197"/>
        <v>20.656976744186046</v>
      </c>
      <c r="AU99" s="185">
        <f t="shared" si="215"/>
        <v>1154.7249999999999</v>
      </c>
    </row>
    <row r="100" spans="1:47" s="160" customFormat="1" ht="12.75" x14ac:dyDescent="0.2">
      <c r="A100" s="184">
        <v>380.2</v>
      </c>
      <c r="B100" s="162">
        <f t="shared" si="198"/>
        <v>272.39</v>
      </c>
      <c r="C100" s="187">
        <v>17.11</v>
      </c>
      <c r="D100" s="156">
        <f t="shared" si="192"/>
        <v>22.220923436586791</v>
      </c>
      <c r="E100" s="185">
        <f t="shared" si="199"/>
        <v>1242.1496201052016</v>
      </c>
      <c r="F100" s="186"/>
      <c r="G100" s="184">
        <v>379.6</v>
      </c>
      <c r="H100" s="162">
        <f t="shared" si="200"/>
        <v>272.27</v>
      </c>
      <c r="I100" s="187">
        <v>17.23</v>
      </c>
      <c r="J100" s="156">
        <f t="shared" si="193"/>
        <v>22.031340684852005</v>
      </c>
      <c r="K100" s="185">
        <f t="shared" si="201"/>
        <v>1231.5519442832269</v>
      </c>
      <c r="M100" s="184">
        <v>379.5</v>
      </c>
      <c r="N100" s="162">
        <f t="shared" si="202"/>
        <v>272.10000000000002</v>
      </c>
      <c r="O100" s="187">
        <v>17.399999999999999</v>
      </c>
      <c r="P100" s="156">
        <f t="shared" si="194"/>
        <v>21.81034482758621</v>
      </c>
      <c r="Q100" s="185">
        <f t="shared" si="203"/>
        <v>1219.1982758620691</v>
      </c>
      <c r="S100" s="184">
        <v>373.7</v>
      </c>
      <c r="T100" s="162">
        <f t="shared" si="204"/>
        <v>272.52</v>
      </c>
      <c r="U100" s="187">
        <v>16.98</v>
      </c>
      <c r="V100" s="156">
        <f t="shared" si="195"/>
        <v>22.008244994110719</v>
      </c>
      <c r="W100" s="185">
        <f t="shared" si="205"/>
        <v>1230.2608951707891</v>
      </c>
      <c r="Y100" s="184">
        <v>374.7</v>
      </c>
      <c r="Z100" s="162">
        <f t="shared" si="206"/>
        <v>272.37</v>
      </c>
      <c r="AA100" s="187">
        <v>17.13</v>
      </c>
      <c r="AB100" s="156">
        <f t="shared" si="207"/>
        <v>21.873905429071804</v>
      </c>
      <c r="AC100" s="185">
        <f t="shared" si="208"/>
        <v>1222.7513134851138</v>
      </c>
      <c r="AE100" s="156">
        <v>385.6</v>
      </c>
      <c r="AF100" s="162">
        <f t="shared" si="209"/>
        <v>271.77999999999997</v>
      </c>
      <c r="AG100" s="163">
        <v>17.72</v>
      </c>
      <c r="AH100" s="156">
        <f t="shared" si="196"/>
        <v>21.760722347629798</v>
      </c>
      <c r="AI100" s="185">
        <f t="shared" si="210"/>
        <v>1216.4243792325058</v>
      </c>
      <c r="AK100" s="156">
        <v>386.1</v>
      </c>
      <c r="AL100" s="162">
        <f t="shared" si="211"/>
        <v>271.52999999999997</v>
      </c>
      <c r="AM100" s="163">
        <v>17.97</v>
      </c>
      <c r="AN100" s="156">
        <f t="shared" si="212"/>
        <v>21.485809682804678</v>
      </c>
      <c r="AO100" s="185">
        <f t="shared" si="213"/>
        <v>1201.0567612687814</v>
      </c>
      <c r="AQ100" s="156">
        <v>376.8</v>
      </c>
      <c r="AR100" s="162">
        <f t="shared" si="214"/>
        <v>271.39</v>
      </c>
      <c r="AS100" s="163">
        <v>18.11</v>
      </c>
      <c r="AT100" s="156">
        <f t="shared" si="197"/>
        <v>20.806184428492546</v>
      </c>
      <c r="AU100" s="185">
        <f t="shared" si="215"/>
        <v>1163.0657095527333</v>
      </c>
    </row>
    <row r="101" spans="1:47" s="160" customFormat="1" ht="12.75" x14ac:dyDescent="0.2">
      <c r="A101" s="184">
        <v>404.2</v>
      </c>
      <c r="B101" s="162">
        <f t="shared" si="198"/>
        <v>271.41000000000003</v>
      </c>
      <c r="C101" s="187">
        <v>18.09</v>
      </c>
      <c r="D101" s="156">
        <f t="shared" si="192"/>
        <v>22.343836373687118</v>
      </c>
      <c r="E101" s="185">
        <f t="shared" si="199"/>
        <v>1249.0204532891098</v>
      </c>
      <c r="F101" s="186"/>
      <c r="G101" s="184">
        <v>412</v>
      </c>
      <c r="H101" s="162">
        <f t="shared" si="200"/>
        <v>271.04000000000002</v>
      </c>
      <c r="I101" s="187">
        <v>18.46</v>
      </c>
      <c r="J101" s="156">
        <f t="shared" si="193"/>
        <v>22.318526543878654</v>
      </c>
      <c r="K101" s="185">
        <f t="shared" si="201"/>
        <v>1247.6056338028168</v>
      </c>
      <c r="M101" s="184">
        <v>409.3</v>
      </c>
      <c r="N101" s="162">
        <f t="shared" si="202"/>
        <v>270.89</v>
      </c>
      <c r="O101" s="187">
        <v>18.61</v>
      </c>
      <c r="P101" s="156">
        <f t="shared" si="194"/>
        <v>21.993551853842021</v>
      </c>
      <c r="Q101" s="185">
        <f t="shared" si="203"/>
        <v>1229.439548629769</v>
      </c>
      <c r="S101" s="184">
        <v>395.6</v>
      </c>
      <c r="T101" s="162">
        <f t="shared" si="204"/>
        <v>271.62</v>
      </c>
      <c r="U101" s="187">
        <v>17.88</v>
      </c>
      <c r="V101" s="156">
        <f t="shared" si="195"/>
        <v>22.125279642058167</v>
      </c>
      <c r="W101" s="185">
        <f t="shared" si="205"/>
        <v>1236.8031319910515</v>
      </c>
      <c r="Y101" s="184">
        <v>411.2</v>
      </c>
      <c r="Z101" s="162">
        <f t="shared" si="206"/>
        <v>270.97000000000003</v>
      </c>
      <c r="AA101" s="187">
        <v>18.53</v>
      </c>
      <c r="AB101" s="156">
        <f t="shared" si="207"/>
        <v>22.191041554236371</v>
      </c>
      <c r="AC101" s="185">
        <f t="shared" si="208"/>
        <v>1240.479222881813</v>
      </c>
      <c r="AE101" s="156">
        <v>402.8</v>
      </c>
      <c r="AF101" s="162">
        <f t="shared" si="209"/>
        <v>270.93</v>
      </c>
      <c r="AG101" s="163">
        <v>18.57</v>
      </c>
      <c r="AH101" s="156">
        <f t="shared" si="196"/>
        <v>21.69089929994615</v>
      </c>
      <c r="AI101" s="185">
        <f t="shared" si="210"/>
        <v>1212.5212708669897</v>
      </c>
      <c r="AK101" s="156">
        <v>403.5</v>
      </c>
      <c r="AL101" s="162">
        <f t="shared" si="211"/>
        <v>270.70999999999998</v>
      </c>
      <c r="AM101" s="163">
        <v>18.79</v>
      </c>
      <c r="AN101" s="156">
        <f t="shared" si="212"/>
        <v>21.474188398084088</v>
      </c>
      <c r="AO101" s="185">
        <f t="shared" si="213"/>
        <v>1200.4071314529006</v>
      </c>
      <c r="AQ101" s="156">
        <v>400.2</v>
      </c>
      <c r="AR101" s="162">
        <f t="shared" si="214"/>
        <v>270.45999999999998</v>
      </c>
      <c r="AS101" s="163">
        <v>19.04</v>
      </c>
      <c r="AT101" s="156">
        <f t="shared" si="197"/>
        <v>21.018907563025209</v>
      </c>
      <c r="AU101" s="185">
        <f t="shared" si="215"/>
        <v>1174.9569327731092</v>
      </c>
    </row>
    <row r="102" spans="1:47" s="160" customFormat="1" ht="12.75" x14ac:dyDescent="0.2">
      <c r="A102" s="184">
        <v>426.3</v>
      </c>
      <c r="B102" s="162">
        <f t="shared" si="198"/>
        <v>270.51</v>
      </c>
      <c r="C102" s="187">
        <v>18.989999999999998</v>
      </c>
      <c r="D102" s="156">
        <f t="shared" si="192"/>
        <v>22.448657187993682</v>
      </c>
      <c r="E102" s="185">
        <f t="shared" si="199"/>
        <v>1254.8799368088469</v>
      </c>
      <c r="F102" s="186"/>
      <c r="G102" s="184">
        <v>425.2</v>
      </c>
      <c r="H102" s="162">
        <f t="shared" si="200"/>
        <v>270.25</v>
      </c>
      <c r="I102" s="187">
        <v>19.25</v>
      </c>
      <c r="J102" s="156">
        <f t="shared" si="193"/>
        <v>22.088311688311688</v>
      </c>
      <c r="K102" s="185">
        <f t="shared" si="201"/>
        <v>1234.7366233766234</v>
      </c>
      <c r="M102" s="184">
        <v>424.2</v>
      </c>
      <c r="N102" s="162">
        <f t="shared" si="202"/>
        <v>270.14</v>
      </c>
      <c r="O102" s="187">
        <v>19.36</v>
      </c>
      <c r="P102" s="156">
        <f t="shared" si="194"/>
        <v>21.91115702479339</v>
      </c>
      <c r="Q102" s="185">
        <f t="shared" si="203"/>
        <v>1224.8336776859505</v>
      </c>
      <c r="S102" s="184">
        <v>416.1</v>
      </c>
      <c r="T102" s="162">
        <f t="shared" si="204"/>
        <v>270.81</v>
      </c>
      <c r="U102" s="187">
        <v>18.690000000000001</v>
      </c>
      <c r="V102" s="156">
        <f t="shared" si="195"/>
        <v>22.263242375601926</v>
      </c>
      <c r="W102" s="185">
        <f t="shared" si="205"/>
        <v>1244.5152487961477</v>
      </c>
      <c r="Y102" s="184">
        <v>430</v>
      </c>
      <c r="Z102" s="162">
        <f t="shared" si="206"/>
        <v>270.12</v>
      </c>
      <c r="AA102" s="187">
        <v>19.38</v>
      </c>
      <c r="AB102" s="156">
        <f t="shared" si="207"/>
        <v>22.187822497420022</v>
      </c>
      <c r="AC102" s="185">
        <f t="shared" si="208"/>
        <v>1240.2992776057793</v>
      </c>
      <c r="AE102" s="156">
        <v>434.3</v>
      </c>
      <c r="AF102" s="162">
        <f t="shared" si="209"/>
        <v>269.75</v>
      </c>
      <c r="AG102" s="163">
        <v>19.75</v>
      </c>
      <c r="AH102" s="156">
        <f t="shared" si="196"/>
        <v>21.989873417721519</v>
      </c>
      <c r="AI102" s="185">
        <f t="shared" si="210"/>
        <v>1229.2339240506328</v>
      </c>
      <c r="AK102" s="156">
        <v>434</v>
      </c>
      <c r="AL102" s="162">
        <f t="shared" si="211"/>
        <v>269.51</v>
      </c>
      <c r="AM102" s="163">
        <v>19.989999999999998</v>
      </c>
      <c r="AN102" s="156">
        <f t="shared" si="212"/>
        <v>21.710855427713859</v>
      </c>
      <c r="AO102" s="185">
        <f t="shared" si="213"/>
        <v>1213.6368184092048</v>
      </c>
      <c r="AQ102" s="156">
        <v>422</v>
      </c>
      <c r="AR102" s="162">
        <f t="shared" si="214"/>
        <v>269.64</v>
      </c>
      <c r="AS102" s="163">
        <v>19.86</v>
      </c>
      <c r="AT102" s="156">
        <f t="shared" si="197"/>
        <v>21.248741188318228</v>
      </c>
      <c r="AU102" s="185">
        <f t="shared" si="215"/>
        <v>1187.804632426989</v>
      </c>
    </row>
    <row r="103" spans="1:47" s="160" customFormat="1" ht="12.75" x14ac:dyDescent="0.2">
      <c r="A103" s="184">
        <v>448.4</v>
      </c>
      <c r="B103" s="162">
        <f t="shared" si="198"/>
        <v>269.61</v>
      </c>
      <c r="C103" s="187">
        <v>19.89</v>
      </c>
      <c r="D103" s="156">
        <f t="shared" si="192"/>
        <v>22.54399195575666</v>
      </c>
      <c r="E103" s="185">
        <f t="shared" si="199"/>
        <v>1260.2091503267973</v>
      </c>
      <c r="F103" s="186"/>
      <c r="G103" s="184">
        <v>461.1</v>
      </c>
      <c r="H103" s="162">
        <f t="shared" si="200"/>
        <v>269.01</v>
      </c>
      <c r="I103" s="187">
        <v>20.49</v>
      </c>
      <c r="J103" s="156">
        <f t="shared" si="193"/>
        <v>22.503660322108349</v>
      </c>
      <c r="K103" s="185">
        <f t="shared" si="201"/>
        <v>1257.9546120058567</v>
      </c>
      <c r="M103" s="184">
        <v>456.8</v>
      </c>
      <c r="N103" s="162">
        <f t="shared" si="202"/>
        <v>268.93</v>
      </c>
      <c r="O103" s="187">
        <v>20.57</v>
      </c>
      <c r="P103" s="156">
        <f t="shared" si="194"/>
        <v>22.207097715119104</v>
      </c>
      <c r="Q103" s="185">
        <f t="shared" si="203"/>
        <v>1241.3767622751579</v>
      </c>
      <c r="S103" s="184">
        <v>452.3</v>
      </c>
      <c r="T103" s="162">
        <f t="shared" si="204"/>
        <v>269.56</v>
      </c>
      <c r="U103" s="187">
        <v>19.940000000000001</v>
      </c>
      <c r="V103" s="156">
        <f t="shared" si="195"/>
        <v>22.683049147442325</v>
      </c>
      <c r="W103" s="185">
        <f t="shared" si="205"/>
        <v>1267.982447342026</v>
      </c>
      <c r="Y103" s="184">
        <v>460.5</v>
      </c>
      <c r="Z103" s="162">
        <f t="shared" si="206"/>
        <v>269.06</v>
      </c>
      <c r="AA103" s="187">
        <v>20.440000000000001</v>
      </c>
      <c r="AB103" s="156">
        <f t="shared" si="207"/>
        <v>22.529354207436398</v>
      </c>
      <c r="AC103" s="185">
        <f t="shared" si="208"/>
        <v>1259.3909001956947</v>
      </c>
      <c r="AE103" s="156">
        <v>446.9</v>
      </c>
      <c r="AF103" s="162">
        <f t="shared" si="209"/>
        <v>269.02</v>
      </c>
      <c r="AG103" s="163">
        <v>20.48</v>
      </c>
      <c r="AH103" s="156">
        <f t="shared" si="196"/>
        <v>21.8212890625</v>
      </c>
      <c r="AI103" s="185">
        <f t="shared" si="210"/>
        <v>1219.81005859375</v>
      </c>
      <c r="AK103" s="156">
        <v>447.4</v>
      </c>
      <c r="AL103" s="162">
        <f t="shared" si="211"/>
        <v>268.8</v>
      </c>
      <c r="AM103" s="163">
        <v>20.7</v>
      </c>
      <c r="AN103" s="156">
        <f t="shared" si="212"/>
        <v>21.613526570048307</v>
      </c>
      <c r="AO103" s="185">
        <f t="shared" si="213"/>
        <v>1208.1961352657004</v>
      </c>
      <c r="AQ103" s="156">
        <v>455.7</v>
      </c>
      <c r="AR103" s="162">
        <f t="shared" si="214"/>
        <v>268.44</v>
      </c>
      <c r="AS103" s="163">
        <v>21.06</v>
      </c>
      <c r="AT103" s="156">
        <f t="shared" si="197"/>
        <v>21.638176638176638</v>
      </c>
      <c r="AU103" s="185">
        <f t="shared" si="215"/>
        <v>1209.5740740740741</v>
      </c>
    </row>
    <row r="104" spans="1:47" s="160" customFormat="1" ht="12.75" x14ac:dyDescent="0.2">
      <c r="A104" s="184">
        <v>471.1</v>
      </c>
      <c r="B104" s="162">
        <f t="shared" si="198"/>
        <v>269.02999999999997</v>
      </c>
      <c r="C104" s="187">
        <v>20.47</v>
      </c>
      <c r="D104" s="156">
        <f t="shared" si="192"/>
        <v>23.01416707376649</v>
      </c>
      <c r="E104" s="185">
        <f t="shared" si="199"/>
        <v>1286.4919394235467</v>
      </c>
      <c r="F104" s="186"/>
      <c r="G104" s="184">
        <v>481.3</v>
      </c>
      <c r="H104" s="162">
        <f t="shared" si="200"/>
        <v>268.17</v>
      </c>
      <c r="I104" s="187">
        <v>21.33</v>
      </c>
      <c r="J104" s="156">
        <f t="shared" si="193"/>
        <v>22.564463197374593</v>
      </c>
      <c r="K104" s="185">
        <f t="shared" si="201"/>
        <v>1261.3534927332398</v>
      </c>
      <c r="M104" s="184">
        <v>480.4</v>
      </c>
      <c r="N104" s="162">
        <f t="shared" si="202"/>
        <v>268.01</v>
      </c>
      <c r="O104" s="187">
        <v>21.49</v>
      </c>
      <c r="P104" s="156">
        <f t="shared" si="194"/>
        <v>22.354583527221966</v>
      </c>
      <c r="Q104" s="185">
        <f t="shared" si="203"/>
        <v>1249.6212191717079</v>
      </c>
      <c r="S104" s="184">
        <v>461.5</v>
      </c>
      <c r="T104" s="162">
        <f t="shared" si="204"/>
        <v>269.36</v>
      </c>
      <c r="U104" s="187">
        <v>20.14</v>
      </c>
      <c r="V104" s="156">
        <f t="shared" si="195"/>
        <v>22.91459781529295</v>
      </c>
      <c r="W104" s="185">
        <f t="shared" si="205"/>
        <v>1280.9260178748759</v>
      </c>
      <c r="Y104" s="184">
        <v>476.4</v>
      </c>
      <c r="Z104" s="162">
        <f t="shared" si="206"/>
        <v>268.36</v>
      </c>
      <c r="AA104" s="187">
        <v>21.14</v>
      </c>
      <c r="AB104" s="156">
        <f t="shared" si="207"/>
        <v>22.535477767265846</v>
      </c>
      <c r="AC104" s="185">
        <f t="shared" si="208"/>
        <v>1259.7332071901608</v>
      </c>
      <c r="AE104" s="156">
        <v>471.1</v>
      </c>
      <c r="AF104" s="162">
        <f t="shared" si="209"/>
        <v>268.02999999999997</v>
      </c>
      <c r="AG104" s="163">
        <v>21.47</v>
      </c>
      <c r="AH104" s="156">
        <f t="shared" si="196"/>
        <v>21.94224499301351</v>
      </c>
      <c r="AI104" s="185">
        <f t="shared" si="210"/>
        <v>1226.5714951094551</v>
      </c>
      <c r="AK104" s="156">
        <v>462.1</v>
      </c>
      <c r="AL104" s="162">
        <f t="shared" si="211"/>
        <v>268.45</v>
      </c>
      <c r="AM104" s="163">
        <v>21.05</v>
      </c>
      <c r="AN104" s="156">
        <f t="shared" si="212"/>
        <v>21.952494061757719</v>
      </c>
      <c r="AO104" s="185">
        <f t="shared" si="213"/>
        <v>1227.1444180522565</v>
      </c>
      <c r="AQ104" s="156">
        <v>465.2</v>
      </c>
      <c r="AR104" s="162">
        <f t="shared" si="214"/>
        <v>267.97000000000003</v>
      </c>
      <c r="AS104" s="163">
        <v>21.53</v>
      </c>
      <c r="AT104" s="156">
        <f t="shared" si="197"/>
        <v>21.607059916395727</v>
      </c>
      <c r="AU104" s="185">
        <f t="shared" si="215"/>
        <v>1207.834649326521</v>
      </c>
    </row>
    <row r="105" spans="1:47" s="160" customFormat="1" ht="12.75" x14ac:dyDescent="0.2">
      <c r="A105" s="161">
        <v>486</v>
      </c>
      <c r="B105" s="159">
        <f t="shared" si="198"/>
        <v>268.43</v>
      </c>
      <c r="C105" s="155">
        <v>21.07</v>
      </c>
      <c r="D105" s="188">
        <f t="shared" si="192"/>
        <v>23.065970574276221</v>
      </c>
      <c r="E105" s="189">
        <f t="shared" si="199"/>
        <v>1289.3877551020407</v>
      </c>
      <c r="F105" s="186"/>
      <c r="G105" s="161">
        <v>504.3</v>
      </c>
      <c r="H105" s="159">
        <f t="shared" si="200"/>
        <v>267.10000000000002</v>
      </c>
      <c r="I105" s="155">
        <v>22.4</v>
      </c>
      <c r="J105" s="188">
        <f t="shared" si="193"/>
        <v>22.513392857142858</v>
      </c>
      <c r="K105" s="189">
        <f t="shared" si="201"/>
        <v>1258.4986607142857</v>
      </c>
      <c r="M105" s="161">
        <v>500.2</v>
      </c>
      <c r="N105" s="159">
        <f t="shared" si="202"/>
        <v>267.12</v>
      </c>
      <c r="O105" s="155">
        <v>22.38</v>
      </c>
      <c r="P105" s="188">
        <f t="shared" si="194"/>
        <v>22.350312779267203</v>
      </c>
      <c r="Q105" s="189">
        <f t="shared" si="203"/>
        <v>1249.3824843610366</v>
      </c>
      <c r="S105" s="161">
        <v>486.7</v>
      </c>
      <c r="T105" s="159">
        <f t="shared" si="204"/>
        <v>268.14999999999998</v>
      </c>
      <c r="U105" s="155">
        <v>21.35</v>
      </c>
      <c r="V105" s="188">
        <f t="shared" si="195"/>
        <v>22.796252927400467</v>
      </c>
      <c r="W105" s="189">
        <f t="shared" si="205"/>
        <v>1274.310538641686</v>
      </c>
      <c r="Y105" s="161">
        <v>501.1</v>
      </c>
      <c r="Z105" s="159">
        <f t="shared" si="206"/>
        <v>267.07</v>
      </c>
      <c r="AA105" s="155">
        <v>22.43</v>
      </c>
      <c r="AB105" s="188">
        <f t="shared" si="207"/>
        <v>22.340615247436471</v>
      </c>
      <c r="AC105" s="189">
        <f t="shared" si="208"/>
        <v>1248.8403923316987</v>
      </c>
      <c r="AE105" s="188">
        <v>496.5</v>
      </c>
      <c r="AF105" s="159">
        <f t="shared" si="209"/>
        <v>266.93</v>
      </c>
      <c r="AG105" s="190">
        <v>22.57</v>
      </c>
      <c r="AH105" s="188">
        <f t="shared" si="196"/>
        <v>21.998227735932655</v>
      </c>
      <c r="AI105" s="189">
        <f t="shared" si="210"/>
        <v>1229.7009304386354</v>
      </c>
      <c r="AK105" s="188">
        <v>487.1</v>
      </c>
      <c r="AL105" s="159">
        <f t="shared" si="211"/>
        <v>267.51</v>
      </c>
      <c r="AM105" s="190">
        <v>21.99</v>
      </c>
      <c r="AN105" s="188">
        <f t="shared" si="212"/>
        <v>22.150977717144158</v>
      </c>
      <c r="AO105" s="189">
        <f t="shared" si="213"/>
        <v>1238.2396543883585</v>
      </c>
      <c r="AQ105" s="188">
        <v>483.2</v>
      </c>
      <c r="AR105" s="159">
        <f t="shared" si="214"/>
        <v>266.93</v>
      </c>
      <c r="AS105" s="190">
        <v>22.57</v>
      </c>
      <c r="AT105" s="188">
        <f t="shared" si="197"/>
        <v>21.408949933540097</v>
      </c>
      <c r="AU105" s="189">
        <f t="shared" si="215"/>
        <v>1196.7603012848913</v>
      </c>
    </row>
    <row r="106" spans="1:47" s="160" customFormat="1" ht="12.75" x14ac:dyDescent="0.2">
      <c r="D106" s="191">
        <f>TRIMMEAN(D85:D105,0.4)</f>
        <v>22.108443882886966</v>
      </c>
      <c r="E106" s="192">
        <f>TRIMMEAN(E85:E105,0.4)</f>
        <v>1235.8620130533814</v>
      </c>
      <c r="F106" s="192"/>
      <c r="J106" s="191">
        <f>TRIMMEAN(J85:J105,0.4)</f>
        <v>21.572601490095849</v>
      </c>
      <c r="K106" s="192">
        <f>TRIMMEAN(K85:K105,0.4)</f>
        <v>1205.908423296358</v>
      </c>
      <c r="P106" s="191">
        <f>TRIMMEAN(P85:P105,0.4)</f>
        <v>21.603139876767134</v>
      </c>
      <c r="Q106" s="192">
        <f>TRIMMEAN(Q85:Q105,0.4)</f>
        <v>1207.6155191112825</v>
      </c>
      <c r="V106" s="191">
        <f>TRIMMEAN(V85:V105,0.4)</f>
        <v>21.607276882973814</v>
      </c>
      <c r="W106" s="192">
        <f>TRIMMEAN(W85:W105,0.4)</f>
        <v>1207.8467777582359</v>
      </c>
      <c r="AB106" s="191">
        <f>TRIMMEAN(AB86:AB105,0.4)</f>
        <v>21.60801201156676</v>
      </c>
      <c r="AC106" s="192">
        <f>TRIMMEAN(AC86:AC105,0.4)</f>
        <v>1207.887871446582</v>
      </c>
      <c r="AH106" s="191">
        <f>TRIMMEAN(AH85:AH105,0.4)</f>
        <v>21.335115099319488</v>
      </c>
      <c r="AI106" s="192">
        <f>TRIMMEAN(AI85:AI105,0.4)</f>
        <v>1192.6329340519592</v>
      </c>
      <c r="AN106" s="191">
        <f>TRIMMEAN(AN85:AN105,0.4)</f>
        <v>21.080339334798104</v>
      </c>
      <c r="AO106" s="192">
        <f>TRIMMEAN(AO85:AO105,0.4)</f>
        <v>1178.3909688152137</v>
      </c>
      <c r="AT106" s="191">
        <f>TRIMMEAN(AT85:AT105,0.4)</f>
        <v>19.557413129238185</v>
      </c>
      <c r="AU106" s="192">
        <f>TRIMMEAN(AU85:AU105,0.4)</f>
        <v>1093.2593939244146</v>
      </c>
    </row>
  </sheetData>
  <mergeCells count="33">
    <mergeCell ref="AH57:AI57"/>
    <mergeCell ref="AN57:AO57"/>
    <mergeCell ref="AT57:AU57"/>
    <mergeCell ref="D83:E83"/>
    <mergeCell ref="J83:K83"/>
    <mergeCell ref="P83:Q83"/>
    <mergeCell ref="V83:W83"/>
    <mergeCell ref="AB83:AC83"/>
    <mergeCell ref="AH83:AI83"/>
    <mergeCell ref="AN83:AO83"/>
    <mergeCell ref="AT83:AU83"/>
    <mergeCell ref="D57:E57"/>
    <mergeCell ref="J57:K57"/>
    <mergeCell ref="P57:Q57"/>
    <mergeCell ref="V57:W57"/>
    <mergeCell ref="AB57:AC57"/>
    <mergeCell ref="AH5:AI5"/>
    <mergeCell ref="AN5:AO5"/>
    <mergeCell ref="AT5:AU5"/>
    <mergeCell ref="D31:E31"/>
    <mergeCell ref="J31:K31"/>
    <mergeCell ref="P31:Q31"/>
    <mergeCell ref="V31:W31"/>
    <mergeCell ref="AB31:AC31"/>
    <mergeCell ref="AH31:AI31"/>
    <mergeCell ref="AB5:AC5"/>
    <mergeCell ref="AN31:AO31"/>
    <mergeCell ref="AT31:AU31"/>
    <mergeCell ref="D1:E1"/>
    <mergeCell ref="D5:E5"/>
    <mergeCell ref="J5:K5"/>
    <mergeCell ref="P5:Q5"/>
    <mergeCell ref="V5:W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
  <sheetViews>
    <sheetView showGridLines="0" zoomScale="75" workbookViewId="0">
      <selection activeCell="F20" sqref="F20"/>
    </sheetView>
  </sheetViews>
  <sheetFormatPr defaultRowHeight="12.75" x14ac:dyDescent="0.2"/>
  <cols>
    <col min="1" max="1" width="10.85546875" style="106" customWidth="1"/>
    <col min="2" max="2" width="14.7109375" style="106" bestFit="1" customWidth="1"/>
    <col min="3" max="3" width="11.28515625" style="106" bestFit="1" customWidth="1"/>
    <col min="4" max="4" width="13.140625" style="106" bestFit="1" customWidth="1"/>
    <col min="5" max="5" width="17.28515625" style="106" bestFit="1" customWidth="1"/>
    <col min="6" max="256" width="9.140625" style="106"/>
    <col min="257" max="257" width="10.85546875" style="106" customWidth="1"/>
    <col min="258" max="258" width="14.7109375" style="106" bestFit="1" customWidth="1"/>
    <col min="259" max="259" width="11.28515625" style="106" bestFit="1" customWidth="1"/>
    <col min="260" max="260" width="13.140625" style="106" bestFit="1" customWidth="1"/>
    <col min="261" max="261" width="17.28515625" style="106" bestFit="1" customWidth="1"/>
    <col min="262" max="512" width="9.140625" style="106"/>
    <col min="513" max="513" width="10.85546875" style="106" customWidth="1"/>
    <col min="514" max="514" width="14.7109375" style="106" bestFit="1" customWidth="1"/>
    <col min="515" max="515" width="11.28515625" style="106" bestFit="1" customWidth="1"/>
    <col min="516" max="516" width="13.140625" style="106" bestFit="1" customWidth="1"/>
    <col min="517" max="517" width="17.28515625" style="106" bestFit="1" customWidth="1"/>
    <col min="518" max="768" width="9.140625" style="106"/>
    <col min="769" max="769" width="10.85546875" style="106" customWidth="1"/>
    <col min="770" max="770" width="14.7109375" style="106" bestFit="1" customWidth="1"/>
    <col min="771" max="771" width="11.28515625" style="106" bestFit="1" customWidth="1"/>
    <col min="772" max="772" width="13.140625" style="106" bestFit="1" customWidth="1"/>
    <col min="773" max="773" width="17.28515625" style="106" bestFit="1" customWidth="1"/>
    <col min="774" max="1024" width="9.140625" style="106"/>
    <col min="1025" max="1025" width="10.85546875" style="106" customWidth="1"/>
    <col min="1026" max="1026" width="14.7109375" style="106" bestFit="1" customWidth="1"/>
    <col min="1027" max="1027" width="11.28515625" style="106" bestFit="1" customWidth="1"/>
    <col min="1028" max="1028" width="13.140625" style="106" bestFit="1" customWidth="1"/>
    <col min="1029" max="1029" width="17.28515625" style="106" bestFit="1" customWidth="1"/>
    <col min="1030" max="1280" width="9.140625" style="106"/>
    <col min="1281" max="1281" width="10.85546875" style="106" customWidth="1"/>
    <col min="1282" max="1282" width="14.7109375" style="106" bestFit="1" customWidth="1"/>
    <col min="1283" max="1283" width="11.28515625" style="106" bestFit="1" customWidth="1"/>
    <col min="1284" max="1284" width="13.140625" style="106" bestFit="1" customWidth="1"/>
    <col min="1285" max="1285" width="17.28515625" style="106" bestFit="1" customWidth="1"/>
    <col min="1286" max="1536" width="9.140625" style="106"/>
    <col min="1537" max="1537" width="10.85546875" style="106" customWidth="1"/>
    <col min="1538" max="1538" width="14.7109375" style="106" bestFit="1" customWidth="1"/>
    <col min="1539" max="1539" width="11.28515625" style="106" bestFit="1" customWidth="1"/>
    <col min="1540" max="1540" width="13.140625" style="106" bestFit="1" customWidth="1"/>
    <col min="1541" max="1541" width="17.28515625" style="106" bestFit="1" customWidth="1"/>
    <col min="1542" max="1792" width="9.140625" style="106"/>
    <col min="1793" max="1793" width="10.85546875" style="106" customWidth="1"/>
    <col min="1794" max="1794" width="14.7109375" style="106" bestFit="1" customWidth="1"/>
    <col min="1795" max="1795" width="11.28515625" style="106" bestFit="1" customWidth="1"/>
    <col min="1796" max="1796" width="13.140625" style="106" bestFit="1" customWidth="1"/>
    <col min="1797" max="1797" width="17.28515625" style="106" bestFit="1" customWidth="1"/>
    <col min="1798" max="2048" width="9.140625" style="106"/>
    <col min="2049" max="2049" width="10.85546875" style="106" customWidth="1"/>
    <col min="2050" max="2050" width="14.7109375" style="106" bestFit="1" customWidth="1"/>
    <col min="2051" max="2051" width="11.28515625" style="106" bestFit="1" customWidth="1"/>
    <col min="2052" max="2052" width="13.140625" style="106" bestFit="1" customWidth="1"/>
    <col min="2053" max="2053" width="17.28515625" style="106" bestFit="1" customWidth="1"/>
    <col min="2054" max="2304" width="9.140625" style="106"/>
    <col min="2305" max="2305" width="10.85546875" style="106" customWidth="1"/>
    <col min="2306" max="2306" width="14.7109375" style="106" bestFit="1" customWidth="1"/>
    <col min="2307" max="2307" width="11.28515625" style="106" bestFit="1" customWidth="1"/>
    <col min="2308" max="2308" width="13.140625" style="106" bestFit="1" customWidth="1"/>
    <col min="2309" max="2309" width="17.28515625" style="106" bestFit="1" customWidth="1"/>
    <col min="2310" max="2560" width="9.140625" style="106"/>
    <col min="2561" max="2561" width="10.85546875" style="106" customWidth="1"/>
    <col min="2562" max="2562" width="14.7109375" style="106" bestFit="1" customWidth="1"/>
    <col min="2563" max="2563" width="11.28515625" style="106" bestFit="1" customWidth="1"/>
    <col min="2564" max="2564" width="13.140625" style="106" bestFit="1" customWidth="1"/>
    <col min="2565" max="2565" width="17.28515625" style="106" bestFit="1" customWidth="1"/>
    <col min="2566" max="2816" width="9.140625" style="106"/>
    <col min="2817" max="2817" width="10.85546875" style="106" customWidth="1"/>
    <col min="2818" max="2818" width="14.7109375" style="106" bestFit="1" customWidth="1"/>
    <col min="2819" max="2819" width="11.28515625" style="106" bestFit="1" customWidth="1"/>
    <col min="2820" max="2820" width="13.140625" style="106" bestFit="1" customWidth="1"/>
    <col min="2821" max="2821" width="17.28515625" style="106" bestFit="1" customWidth="1"/>
    <col min="2822" max="3072" width="9.140625" style="106"/>
    <col min="3073" max="3073" width="10.85546875" style="106" customWidth="1"/>
    <col min="3074" max="3074" width="14.7109375" style="106" bestFit="1" customWidth="1"/>
    <col min="3075" max="3075" width="11.28515625" style="106" bestFit="1" customWidth="1"/>
    <col min="3076" max="3076" width="13.140625" style="106" bestFit="1" customWidth="1"/>
    <col min="3077" max="3077" width="17.28515625" style="106" bestFit="1" customWidth="1"/>
    <col min="3078" max="3328" width="9.140625" style="106"/>
    <col min="3329" max="3329" width="10.85546875" style="106" customWidth="1"/>
    <col min="3330" max="3330" width="14.7109375" style="106" bestFit="1" customWidth="1"/>
    <col min="3331" max="3331" width="11.28515625" style="106" bestFit="1" customWidth="1"/>
    <col min="3332" max="3332" width="13.140625" style="106" bestFit="1" customWidth="1"/>
    <col min="3333" max="3333" width="17.28515625" style="106" bestFit="1" customWidth="1"/>
    <col min="3334" max="3584" width="9.140625" style="106"/>
    <col min="3585" max="3585" width="10.85546875" style="106" customWidth="1"/>
    <col min="3586" max="3586" width="14.7109375" style="106" bestFit="1" customWidth="1"/>
    <col min="3587" max="3587" width="11.28515625" style="106" bestFit="1" customWidth="1"/>
    <col min="3588" max="3588" width="13.140625" style="106" bestFit="1" customWidth="1"/>
    <col min="3589" max="3589" width="17.28515625" style="106" bestFit="1" customWidth="1"/>
    <col min="3590" max="3840" width="9.140625" style="106"/>
    <col min="3841" max="3841" width="10.85546875" style="106" customWidth="1"/>
    <col min="3842" max="3842" width="14.7109375" style="106" bestFit="1" customWidth="1"/>
    <col min="3843" max="3843" width="11.28515625" style="106" bestFit="1" customWidth="1"/>
    <col min="3844" max="3844" width="13.140625" style="106" bestFit="1" customWidth="1"/>
    <col min="3845" max="3845" width="17.28515625" style="106" bestFit="1" customWidth="1"/>
    <col min="3846" max="4096" width="9.140625" style="106"/>
    <col min="4097" max="4097" width="10.85546875" style="106" customWidth="1"/>
    <col min="4098" max="4098" width="14.7109375" style="106" bestFit="1" customWidth="1"/>
    <col min="4099" max="4099" width="11.28515625" style="106" bestFit="1" customWidth="1"/>
    <col min="4100" max="4100" width="13.140625" style="106" bestFit="1" customWidth="1"/>
    <col min="4101" max="4101" width="17.28515625" style="106" bestFit="1" customWidth="1"/>
    <col min="4102" max="4352" width="9.140625" style="106"/>
    <col min="4353" max="4353" width="10.85546875" style="106" customWidth="1"/>
    <col min="4354" max="4354" width="14.7109375" style="106" bestFit="1" customWidth="1"/>
    <col min="4355" max="4355" width="11.28515625" style="106" bestFit="1" customWidth="1"/>
    <col min="4356" max="4356" width="13.140625" style="106" bestFit="1" customWidth="1"/>
    <col min="4357" max="4357" width="17.28515625" style="106" bestFit="1" customWidth="1"/>
    <col min="4358" max="4608" width="9.140625" style="106"/>
    <col min="4609" max="4609" width="10.85546875" style="106" customWidth="1"/>
    <col min="4610" max="4610" width="14.7109375" style="106" bestFit="1" customWidth="1"/>
    <col min="4611" max="4611" width="11.28515625" style="106" bestFit="1" customWidth="1"/>
    <col min="4612" max="4612" width="13.140625" style="106" bestFit="1" customWidth="1"/>
    <col min="4613" max="4613" width="17.28515625" style="106" bestFit="1" customWidth="1"/>
    <col min="4614" max="4864" width="9.140625" style="106"/>
    <col min="4865" max="4865" width="10.85546875" style="106" customWidth="1"/>
    <col min="4866" max="4866" width="14.7109375" style="106" bestFit="1" customWidth="1"/>
    <col min="4867" max="4867" width="11.28515625" style="106" bestFit="1" customWidth="1"/>
    <col min="4868" max="4868" width="13.140625" style="106" bestFit="1" customWidth="1"/>
    <col min="4869" max="4869" width="17.28515625" style="106" bestFit="1" customWidth="1"/>
    <col min="4870" max="5120" width="9.140625" style="106"/>
    <col min="5121" max="5121" width="10.85546875" style="106" customWidth="1"/>
    <col min="5122" max="5122" width="14.7109375" style="106" bestFit="1" customWidth="1"/>
    <col min="5123" max="5123" width="11.28515625" style="106" bestFit="1" customWidth="1"/>
    <col min="5124" max="5124" width="13.140625" style="106" bestFit="1" customWidth="1"/>
    <col min="5125" max="5125" width="17.28515625" style="106" bestFit="1" customWidth="1"/>
    <col min="5126" max="5376" width="9.140625" style="106"/>
    <col min="5377" max="5377" width="10.85546875" style="106" customWidth="1"/>
    <col min="5378" max="5378" width="14.7109375" style="106" bestFit="1" customWidth="1"/>
    <col min="5379" max="5379" width="11.28515625" style="106" bestFit="1" customWidth="1"/>
    <col min="5380" max="5380" width="13.140625" style="106" bestFit="1" customWidth="1"/>
    <col min="5381" max="5381" width="17.28515625" style="106" bestFit="1" customWidth="1"/>
    <col min="5382" max="5632" width="9.140625" style="106"/>
    <col min="5633" max="5633" width="10.85546875" style="106" customWidth="1"/>
    <col min="5634" max="5634" width="14.7109375" style="106" bestFit="1" customWidth="1"/>
    <col min="5635" max="5635" width="11.28515625" style="106" bestFit="1" customWidth="1"/>
    <col min="5636" max="5636" width="13.140625" style="106" bestFit="1" customWidth="1"/>
    <col min="5637" max="5637" width="17.28515625" style="106" bestFit="1" customWidth="1"/>
    <col min="5638" max="5888" width="9.140625" style="106"/>
    <col min="5889" max="5889" width="10.85546875" style="106" customWidth="1"/>
    <col min="5890" max="5890" width="14.7109375" style="106" bestFit="1" customWidth="1"/>
    <col min="5891" max="5891" width="11.28515625" style="106" bestFit="1" customWidth="1"/>
    <col min="5892" max="5892" width="13.140625" style="106" bestFit="1" customWidth="1"/>
    <col min="5893" max="5893" width="17.28515625" style="106" bestFit="1" customWidth="1"/>
    <col min="5894" max="6144" width="9.140625" style="106"/>
    <col min="6145" max="6145" width="10.85546875" style="106" customWidth="1"/>
    <col min="6146" max="6146" width="14.7109375" style="106" bestFit="1" customWidth="1"/>
    <col min="6147" max="6147" width="11.28515625" style="106" bestFit="1" customWidth="1"/>
    <col min="6148" max="6148" width="13.140625" style="106" bestFit="1" customWidth="1"/>
    <col min="6149" max="6149" width="17.28515625" style="106" bestFit="1" customWidth="1"/>
    <col min="6150" max="6400" width="9.140625" style="106"/>
    <col min="6401" max="6401" width="10.85546875" style="106" customWidth="1"/>
    <col min="6402" max="6402" width="14.7109375" style="106" bestFit="1" customWidth="1"/>
    <col min="6403" max="6403" width="11.28515625" style="106" bestFit="1" customWidth="1"/>
    <col min="6404" max="6404" width="13.140625" style="106" bestFit="1" customWidth="1"/>
    <col min="6405" max="6405" width="17.28515625" style="106" bestFit="1" customWidth="1"/>
    <col min="6406" max="6656" width="9.140625" style="106"/>
    <col min="6657" max="6657" width="10.85546875" style="106" customWidth="1"/>
    <col min="6658" max="6658" width="14.7109375" style="106" bestFit="1" customWidth="1"/>
    <col min="6659" max="6659" width="11.28515625" style="106" bestFit="1" customWidth="1"/>
    <col min="6660" max="6660" width="13.140625" style="106" bestFit="1" customWidth="1"/>
    <col min="6661" max="6661" width="17.28515625" style="106" bestFit="1" customWidth="1"/>
    <col min="6662" max="6912" width="9.140625" style="106"/>
    <col min="6913" max="6913" width="10.85546875" style="106" customWidth="1"/>
    <col min="6914" max="6914" width="14.7109375" style="106" bestFit="1" customWidth="1"/>
    <col min="6915" max="6915" width="11.28515625" style="106" bestFit="1" customWidth="1"/>
    <col min="6916" max="6916" width="13.140625" style="106" bestFit="1" customWidth="1"/>
    <col min="6917" max="6917" width="17.28515625" style="106" bestFit="1" customWidth="1"/>
    <col min="6918" max="7168" width="9.140625" style="106"/>
    <col min="7169" max="7169" width="10.85546875" style="106" customWidth="1"/>
    <col min="7170" max="7170" width="14.7109375" style="106" bestFit="1" customWidth="1"/>
    <col min="7171" max="7171" width="11.28515625" style="106" bestFit="1" customWidth="1"/>
    <col min="7172" max="7172" width="13.140625" style="106" bestFit="1" customWidth="1"/>
    <col min="7173" max="7173" width="17.28515625" style="106" bestFit="1" customWidth="1"/>
    <col min="7174" max="7424" width="9.140625" style="106"/>
    <col min="7425" max="7425" width="10.85546875" style="106" customWidth="1"/>
    <col min="7426" max="7426" width="14.7109375" style="106" bestFit="1" customWidth="1"/>
    <col min="7427" max="7427" width="11.28515625" style="106" bestFit="1" customWidth="1"/>
    <col min="7428" max="7428" width="13.140625" style="106" bestFit="1" customWidth="1"/>
    <col min="7429" max="7429" width="17.28515625" style="106" bestFit="1" customWidth="1"/>
    <col min="7430" max="7680" width="9.140625" style="106"/>
    <col min="7681" max="7681" width="10.85546875" style="106" customWidth="1"/>
    <col min="7682" max="7682" width="14.7109375" style="106" bestFit="1" customWidth="1"/>
    <col min="7683" max="7683" width="11.28515625" style="106" bestFit="1" customWidth="1"/>
    <col min="7684" max="7684" width="13.140625" style="106" bestFit="1" customWidth="1"/>
    <col min="7685" max="7685" width="17.28515625" style="106" bestFit="1" customWidth="1"/>
    <col min="7686" max="7936" width="9.140625" style="106"/>
    <col min="7937" max="7937" width="10.85546875" style="106" customWidth="1"/>
    <col min="7938" max="7938" width="14.7109375" style="106" bestFit="1" customWidth="1"/>
    <col min="7939" max="7939" width="11.28515625" style="106" bestFit="1" customWidth="1"/>
    <col min="7940" max="7940" width="13.140625" style="106" bestFit="1" customWidth="1"/>
    <col min="7941" max="7941" width="17.28515625" style="106" bestFit="1" customWidth="1"/>
    <col min="7942" max="8192" width="9.140625" style="106"/>
    <col min="8193" max="8193" width="10.85546875" style="106" customWidth="1"/>
    <col min="8194" max="8194" width="14.7109375" style="106" bestFit="1" customWidth="1"/>
    <col min="8195" max="8195" width="11.28515625" style="106" bestFit="1" customWidth="1"/>
    <col min="8196" max="8196" width="13.140625" style="106" bestFit="1" customWidth="1"/>
    <col min="8197" max="8197" width="17.28515625" style="106" bestFit="1" customWidth="1"/>
    <col min="8198" max="8448" width="9.140625" style="106"/>
    <col min="8449" max="8449" width="10.85546875" style="106" customWidth="1"/>
    <col min="8450" max="8450" width="14.7109375" style="106" bestFit="1" customWidth="1"/>
    <col min="8451" max="8451" width="11.28515625" style="106" bestFit="1" customWidth="1"/>
    <col min="8452" max="8452" width="13.140625" style="106" bestFit="1" customWidth="1"/>
    <col min="8453" max="8453" width="17.28515625" style="106" bestFit="1" customWidth="1"/>
    <col min="8454" max="8704" width="9.140625" style="106"/>
    <col min="8705" max="8705" width="10.85546875" style="106" customWidth="1"/>
    <col min="8706" max="8706" width="14.7109375" style="106" bestFit="1" customWidth="1"/>
    <col min="8707" max="8707" width="11.28515625" style="106" bestFit="1" customWidth="1"/>
    <col min="8708" max="8708" width="13.140625" style="106" bestFit="1" customWidth="1"/>
    <col min="8709" max="8709" width="17.28515625" style="106" bestFit="1" customWidth="1"/>
    <col min="8710" max="8960" width="9.140625" style="106"/>
    <col min="8961" max="8961" width="10.85546875" style="106" customWidth="1"/>
    <col min="8962" max="8962" width="14.7109375" style="106" bestFit="1" customWidth="1"/>
    <col min="8963" max="8963" width="11.28515625" style="106" bestFit="1" customWidth="1"/>
    <col min="8964" max="8964" width="13.140625" style="106" bestFit="1" customWidth="1"/>
    <col min="8965" max="8965" width="17.28515625" style="106" bestFit="1" customWidth="1"/>
    <col min="8966" max="9216" width="9.140625" style="106"/>
    <col min="9217" max="9217" width="10.85546875" style="106" customWidth="1"/>
    <col min="9218" max="9218" width="14.7109375" style="106" bestFit="1" customWidth="1"/>
    <col min="9219" max="9219" width="11.28515625" style="106" bestFit="1" customWidth="1"/>
    <col min="9220" max="9220" width="13.140625" style="106" bestFit="1" customWidth="1"/>
    <col min="9221" max="9221" width="17.28515625" style="106" bestFit="1" customWidth="1"/>
    <col min="9222" max="9472" width="9.140625" style="106"/>
    <col min="9473" max="9473" width="10.85546875" style="106" customWidth="1"/>
    <col min="9474" max="9474" width="14.7109375" style="106" bestFit="1" customWidth="1"/>
    <col min="9475" max="9475" width="11.28515625" style="106" bestFit="1" customWidth="1"/>
    <col min="9476" max="9476" width="13.140625" style="106" bestFit="1" customWidth="1"/>
    <col min="9477" max="9477" width="17.28515625" style="106" bestFit="1" customWidth="1"/>
    <col min="9478" max="9728" width="9.140625" style="106"/>
    <col min="9729" max="9729" width="10.85546875" style="106" customWidth="1"/>
    <col min="9730" max="9730" width="14.7109375" style="106" bestFit="1" customWidth="1"/>
    <col min="9731" max="9731" width="11.28515625" style="106" bestFit="1" customWidth="1"/>
    <col min="9732" max="9732" width="13.140625" style="106" bestFit="1" customWidth="1"/>
    <col min="9733" max="9733" width="17.28515625" style="106" bestFit="1" customWidth="1"/>
    <col min="9734" max="9984" width="9.140625" style="106"/>
    <col min="9985" max="9985" width="10.85546875" style="106" customWidth="1"/>
    <col min="9986" max="9986" width="14.7109375" style="106" bestFit="1" customWidth="1"/>
    <col min="9987" max="9987" width="11.28515625" style="106" bestFit="1" customWidth="1"/>
    <col min="9988" max="9988" width="13.140625" style="106" bestFit="1" customWidth="1"/>
    <col min="9989" max="9989" width="17.28515625" style="106" bestFit="1" customWidth="1"/>
    <col min="9990" max="10240" width="9.140625" style="106"/>
    <col min="10241" max="10241" width="10.85546875" style="106" customWidth="1"/>
    <col min="10242" max="10242" width="14.7109375" style="106" bestFit="1" customWidth="1"/>
    <col min="10243" max="10243" width="11.28515625" style="106" bestFit="1" customWidth="1"/>
    <col min="10244" max="10244" width="13.140625" style="106" bestFit="1" customWidth="1"/>
    <col min="10245" max="10245" width="17.28515625" style="106" bestFit="1" customWidth="1"/>
    <col min="10246" max="10496" width="9.140625" style="106"/>
    <col min="10497" max="10497" width="10.85546875" style="106" customWidth="1"/>
    <col min="10498" max="10498" width="14.7109375" style="106" bestFit="1" customWidth="1"/>
    <col min="10499" max="10499" width="11.28515625" style="106" bestFit="1" customWidth="1"/>
    <col min="10500" max="10500" width="13.140625" style="106" bestFit="1" customWidth="1"/>
    <col min="10501" max="10501" width="17.28515625" style="106" bestFit="1" customWidth="1"/>
    <col min="10502" max="10752" width="9.140625" style="106"/>
    <col min="10753" max="10753" width="10.85546875" style="106" customWidth="1"/>
    <col min="10754" max="10754" width="14.7109375" style="106" bestFit="1" customWidth="1"/>
    <col min="10755" max="10755" width="11.28515625" style="106" bestFit="1" customWidth="1"/>
    <col min="10756" max="10756" width="13.140625" style="106" bestFit="1" customWidth="1"/>
    <col min="10757" max="10757" width="17.28515625" style="106" bestFit="1" customWidth="1"/>
    <col min="10758" max="11008" width="9.140625" style="106"/>
    <col min="11009" max="11009" width="10.85546875" style="106" customWidth="1"/>
    <col min="11010" max="11010" width="14.7109375" style="106" bestFit="1" customWidth="1"/>
    <col min="11011" max="11011" width="11.28515625" style="106" bestFit="1" customWidth="1"/>
    <col min="11012" max="11012" width="13.140625" style="106" bestFit="1" customWidth="1"/>
    <col min="11013" max="11013" width="17.28515625" style="106" bestFit="1" customWidth="1"/>
    <col min="11014" max="11264" width="9.140625" style="106"/>
    <col min="11265" max="11265" width="10.85546875" style="106" customWidth="1"/>
    <col min="11266" max="11266" width="14.7109375" style="106" bestFit="1" customWidth="1"/>
    <col min="11267" max="11267" width="11.28515625" style="106" bestFit="1" customWidth="1"/>
    <col min="11268" max="11268" width="13.140625" style="106" bestFit="1" customWidth="1"/>
    <col min="11269" max="11269" width="17.28515625" style="106" bestFit="1" customWidth="1"/>
    <col min="11270" max="11520" width="9.140625" style="106"/>
    <col min="11521" max="11521" width="10.85546875" style="106" customWidth="1"/>
    <col min="11522" max="11522" width="14.7109375" style="106" bestFit="1" customWidth="1"/>
    <col min="11523" max="11523" width="11.28515625" style="106" bestFit="1" customWidth="1"/>
    <col min="11524" max="11524" width="13.140625" style="106" bestFit="1" customWidth="1"/>
    <col min="11525" max="11525" width="17.28515625" style="106" bestFit="1" customWidth="1"/>
    <col min="11526" max="11776" width="9.140625" style="106"/>
    <col min="11777" max="11777" width="10.85546875" style="106" customWidth="1"/>
    <col min="11778" max="11778" width="14.7109375" style="106" bestFit="1" customWidth="1"/>
    <col min="11779" max="11779" width="11.28515625" style="106" bestFit="1" customWidth="1"/>
    <col min="11780" max="11780" width="13.140625" style="106" bestFit="1" customWidth="1"/>
    <col min="11781" max="11781" width="17.28515625" style="106" bestFit="1" customWidth="1"/>
    <col min="11782" max="12032" width="9.140625" style="106"/>
    <col min="12033" max="12033" width="10.85546875" style="106" customWidth="1"/>
    <col min="12034" max="12034" width="14.7109375" style="106" bestFit="1" customWidth="1"/>
    <col min="12035" max="12035" width="11.28515625" style="106" bestFit="1" customWidth="1"/>
    <col min="12036" max="12036" width="13.140625" style="106" bestFit="1" customWidth="1"/>
    <col min="12037" max="12037" width="17.28515625" style="106" bestFit="1" customWidth="1"/>
    <col min="12038" max="12288" width="9.140625" style="106"/>
    <col min="12289" max="12289" width="10.85546875" style="106" customWidth="1"/>
    <col min="12290" max="12290" width="14.7109375" style="106" bestFit="1" customWidth="1"/>
    <col min="12291" max="12291" width="11.28515625" style="106" bestFit="1" customWidth="1"/>
    <col min="12292" max="12292" width="13.140625" style="106" bestFit="1" customWidth="1"/>
    <col min="12293" max="12293" width="17.28515625" style="106" bestFit="1" customWidth="1"/>
    <col min="12294" max="12544" width="9.140625" style="106"/>
    <col min="12545" max="12545" width="10.85546875" style="106" customWidth="1"/>
    <col min="12546" max="12546" width="14.7109375" style="106" bestFit="1" customWidth="1"/>
    <col min="12547" max="12547" width="11.28515625" style="106" bestFit="1" customWidth="1"/>
    <col min="12548" max="12548" width="13.140625" style="106" bestFit="1" customWidth="1"/>
    <col min="12549" max="12549" width="17.28515625" style="106" bestFit="1" customWidth="1"/>
    <col min="12550" max="12800" width="9.140625" style="106"/>
    <col min="12801" max="12801" width="10.85546875" style="106" customWidth="1"/>
    <col min="12802" max="12802" width="14.7109375" style="106" bestFit="1" customWidth="1"/>
    <col min="12803" max="12803" width="11.28515625" style="106" bestFit="1" customWidth="1"/>
    <col min="12804" max="12804" width="13.140625" style="106" bestFit="1" customWidth="1"/>
    <col min="12805" max="12805" width="17.28515625" style="106" bestFit="1" customWidth="1"/>
    <col min="12806" max="13056" width="9.140625" style="106"/>
    <col min="13057" max="13057" width="10.85546875" style="106" customWidth="1"/>
    <col min="13058" max="13058" width="14.7109375" style="106" bestFit="1" customWidth="1"/>
    <col min="13059" max="13059" width="11.28515625" style="106" bestFit="1" customWidth="1"/>
    <col min="13060" max="13060" width="13.140625" style="106" bestFit="1" customWidth="1"/>
    <col min="13061" max="13061" width="17.28515625" style="106" bestFit="1" customWidth="1"/>
    <col min="13062" max="13312" width="9.140625" style="106"/>
    <col min="13313" max="13313" width="10.85546875" style="106" customWidth="1"/>
    <col min="13314" max="13314" width="14.7109375" style="106" bestFit="1" customWidth="1"/>
    <col min="13315" max="13315" width="11.28515625" style="106" bestFit="1" customWidth="1"/>
    <col min="13316" max="13316" width="13.140625" style="106" bestFit="1" customWidth="1"/>
    <col min="13317" max="13317" width="17.28515625" style="106" bestFit="1" customWidth="1"/>
    <col min="13318" max="13568" width="9.140625" style="106"/>
    <col min="13569" max="13569" width="10.85546875" style="106" customWidth="1"/>
    <col min="13570" max="13570" width="14.7109375" style="106" bestFit="1" customWidth="1"/>
    <col min="13571" max="13571" width="11.28515625" style="106" bestFit="1" customWidth="1"/>
    <col min="13572" max="13572" width="13.140625" style="106" bestFit="1" customWidth="1"/>
    <col min="13573" max="13573" width="17.28515625" style="106" bestFit="1" customWidth="1"/>
    <col min="13574" max="13824" width="9.140625" style="106"/>
    <col min="13825" max="13825" width="10.85546875" style="106" customWidth="1"/>
    <col min="13826" max="13826" width="14.7109375" style="106" bestFit="1" customWidth="1"/>
    <col min="13827" max="13827" width="11.28515625" style="106" bestFit="1" customWidth="1"/>
    <col min="13828" max="13828" width="13.140625" style="106" bestFit="1" customWidth="1"/>
    <col min="13829" max="13829" width="17.28515625" style="106" bestFit="1" customWidth="1"/>
    <col min="13830" max="14080" width="9.140625" style="106"/>
    <col min="14081" max="14081" width="10.85546875" style="106" customWidth="1"/>
    <col min="14082" max="14082" width="14.7109375" style="106" bestFit="1" customWidth="1"/>
    <col min="14083" max="14083" width="11.28515625" style="106" bestFit="1" customWidth="1"/>
    <col min="14084" max="14084" width="13.140625" style="106" bestFit="1" customWidth="1"/>
    <col min="14085" max="14085" width="17.28515625" style="106" bestFit="1" customWidth="1"/>
    <col min="14086" max="14336" width="9.140625" style="106"/>
    <col min="14337" max="14337" width="10.85546875" style="106" customWidth="1"/>
    <col min="14338" max="14338" width="14.7109375" style="106" bestFit="1" customWidth="1"/>
    <col min="14339" max="14339" width="11.28515625" style="106" bestFit="1" customWidth="1"/>
    <col min="14340" max="14340" width="13.140625" style="106" bestFit="1" customWidth="1"/>
    <col min="14341" max="14341" width="17.28515625" style="106" bestFit="1" customWidth="1"/>
    <col min="14342" max="14592" width="9.140625" style="106"/>
    <col min="14593" max="14593" width="10.85546875" style="106" customWidth="1"/>
    <col min="14594" max="14594" width="14.7109375" style="106" bestFit="1" customWidth="1"/>
    <col min="14595" max="14595" width="11.28515625" style="106" bestFit="1" customWidth="1"/>
    <col min="14596" max="14596" width="13.140625" style="106" bestFit="1" customWidth="1"/>
    <col min="14597" max="14597" width="17.28515625" style="106" bestFit="1" customWidth="1"/>
    <col min="14598" max="14848" width="9.140625" style="106"/>
    <col min="14849" max="14849" width="10.85546875" style="106" customWidth="1"/>
    <col min="14850" max="14850" width="14.7109375" style="106" bestFit="1" customWidth="1"/>
    <col min="14851" max="14851" width="11.28515625" style="106" bestFit="1" customWidth="1"/>
    <col min="14852" max="14852" width="13.140625" style="106" bestFit="1" customWidth="1"/>
    <col min="14853" max="14853" width="17.28515625" style="106" bestFit="1" customWidth="1"/>
    <col min="14854" max="15104" width="9.140625" style="106"/>
    <col min="15105" max="15105" width="10.85546875" style="106" customWidth="1"/>
    <col min="15106" max="15106" width="14.7109375" style="106" bestFit="1" customWidth="1"/>
    <col min="15107" max="15107" width="11.28515625" style="106" bestFit="1" customWidth="1"/>
    <col min="15108" max="15108" width="13.140625" style="106" bestFit="1" customWidth="1"/>
    <col min="15109" max="15109" width="17.28515625" style="106" bestFit="1" customWidth="1"/>
    <col min="15110" max="15360" width="9.140625" style="106"/>
    <col min="15361" max="15361" width="10.85546875" style="106" customWidth="1"/>
    <col min="15362" max="15362" width="14.7109375" style="106" bestFit="1" customWidth="1"/>
    <col min="15363" max="15363" width="11.28515625" style="106" bestFit="1" customWidth="1"/>
    <col min="15364" max="15364" width="13.140625" style="106" bestFit="1" customWidth="1"/>
    <col min="15365" max="15365" width="17.28515625" style="106" bestFit="1" customWidth="1"/>
    <col min="15366" max="15616" width="9.140625" style="106"/>
    <col min="15617" max="15617" width="10.85546875" style="106" customWidth="1"/>
    <col min="15618" max="15618" width="14.7109375" style="106" bestFit="1" customWidth="1"/>
    <col min="15619" max="15619" width="11.28515625" style="106" bestFit="1" customWidth="1"/>
    <col min="15620" max="15620" width="13.140625" style="106" bestFit="1" customWidth="1"/>
    <col min="15621" max="15621" width="17.28515625" style="106" bestFit="1" customWidth="1"/>
    <col min="15622" max="15872" width="9.140625" style="106"/>
    <col min="15873" max="15873" width="10.85546875" style="106" customWidth="1"/>
    <col min="15874" max="15874" width="14.7109375" style="106" bestFit="1" customWidth="1"/>
    <col min="15875" max="15875" width="11.28515625" style="106" bestFit="1" customWidth="1"/>
    <col min="15876" max="15876" width="13.140625" style="106" bestFit="1" customWidth="1"/>
    <col min="15877" max="15877" width="17.28515625" style="106" bestFit="1" customWidth="1"/>
    <col min="15878" max="16128" width="9.140625" style="106"/>
    <col min="16129" max="16129" width="10.85546875" style="106" customWidth="1"/>
    <col min="16130" max="16130" width="14.7109375" style="106" bestFit="1" customWidth="1"/>
    <col min="16131" max="16131" width="11.28515625" style="106" bestFit="1" customWidth="1"/>
    <col min="16132" max="16132" width="13.140625" style="106" bestFit="1" customWidth="1"/>
    <col min="16133" max="16133" width="17.28515625" style="106" bestFit="1" customWidth="1"/>
    <col min="16134" max="16384" width="9.140625" style="106"/>
  </cols>
  <sheetData/>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Test Conditions</vt:lpstr>
      <vt:lpstr>Summary</vt:lpstr>
      <vt:lpstr>Front Data</vt:lpstr>
      <vt:lpstr> Front Graphs</vt:lpstr>
      <vt:lpstr>Rear Data</vt:lpstr>
      <vt:lpstr>Rear Graphs</vt:lpstr>
    </vt:vector>
  </TitlesOfParts>
  <Company>Cooper Tire &amp; Rubber Co Europe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Dave.</dc:creator>
  <cp:lastModifiedBy>Joy, Dave.</cp:lastModifiedBy>
  <dcterms:created xsi:type="dcterms:W3CDTF">2017-10-09T15:28:36Z</dcterms:created>
  <dcterms:modified xsi:type="dcterms:W3CDTF">2017-10-11T13:04:00Z</dcterms:modified>
</cp:coreProperties>
</file>